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fs01\s0103\05_財政G\☆02_調査\000_データ類\04_財政状況資料集\R05決算\99-1_市町村送付用（確定版）\１回目\"/>
    </mc:Choice>
  </mc:AlternateContent>
  <bookViews>
    <workbookView xWindow="0" yWindow="0" windowWidth="23040" windowHeight="1061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C36" i="10"/>
  <c r="CO35" i="10"/>
  <c r="BW35" i="10"/>
  <c r="BE35" i="10"/>
  <c r="C35" i="10"/>
  <c r="BW34" i="10"/>
  <c r="BE34" i="10"/>
  <c r="C34" i="10"/>
  <c r="U34" i="10" s="1"/>
  <c r="U35" i="10" s="1"/>
  <c r="U36" i="10" s="1"/>
  <c r="CO34" i="10" l="1"/>
  <c r="AM34" i="10"/>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<sst xmlns="http://schemas.openxmlformats.org/spreadsheetml/2006/main" count="1087" uniqueCount="557">
  <si>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</si>
  <si>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</si>
  <si>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</si>
  <si>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</si>
  <si>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</si>
  <si>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</si>
  <si>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</si>
  <si>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</si>
  <si>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</si>
  <si>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</si>
  <si>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</si>
  <si>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</si>
  <si>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</si>
  <si>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</si>
  <si>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</si>
  <si>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</si>
  <si>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</si>
  <si>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</si>
  <si>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</si>
  <si>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</si>
  <si>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</si>
  <si>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</si>
  <si>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</si>
  <si>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</si>
  <si>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</si>
  <si>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</si>
  <si>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</si>
  <si>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</si>
  <si>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</si>
  <si>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</si>
  <si>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</si>
  <si>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</si>
  <si>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</si>
  <si>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</si>
  <si>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</si>
  <si>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</si>
  <si>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</si>
  <si>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</si>
  <si>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</si>
  <si>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</si>
  <si>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</si>
  <si>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</si>
  <si>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</si>
  <si>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</si>
  <si>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</si>
  <si>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</si>
  <si>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</si>
  <si>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</si>
  <si>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</si>
  <si>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</si>
  <si>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</si>
  <si>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</si>
  <si>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</si>
  <si>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</si>
  <si>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</si>
  <si>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</si>
  <si>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</si>
  <si>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</si>
  <si>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</si>
  <si>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</si>
  <si>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</si>
  <si>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</si>
  <si>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</si>
  <si>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</si>
  <si>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</si>
  <si>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</si>
  <si>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</si>
  <si>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</si>
  <si>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</si>
  <si>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</si>
  <si>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</si>
  <si>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</si>
  <si>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</si>
  <si>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</si>
  <si>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</si>
  <si>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</si>
  <si>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</si>
  <si>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</si>
  <si>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</si>
  <si>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神奈川県</t>
    <phoneticPr fontId="5"/>
  </si>
  <si>
    <t>市町村類型</t>
    <phoneticPr fontId="5"/>
  </si>
  <si>
    <t>Ⅴ－１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</si>
  <si>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</si>
  <si>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</si>
  <si>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</si>
  <si>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</si>
  <si>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</si>
  <si>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</si>
  <si>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</si>
  <si>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</si>
  <si>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</si>
  <si>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</si>
  <si>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</si>
  <si>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</si>
  <si>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愛川町</t>
    <phoneticPr fontId="5"/>
  </si>
  <si>
    <t>地方交付税種地</t>
    <rPh sb="0" eb="2">
      <t>チホウ</t>
    </rPh>
    <rPh sb="2" eb="5">
      <t>コウフゼイ</t>
    </rPh>
    <rPh sb="5" eb="6">
      <t>シュ</t>
    </rPh>
    <rPh sb="6" eb="7">
      <t>チ</t>
    </rPh>
    <phoneticPr fontId="5"/>
  </si>
  <si>
    <t>2-5</t>
    <phoneticPr fontId="5"/>
  </si>
  <si>
    <t>財源超過</t>
    <rPh sb="0" eb="2">
      <t>ザイゲン</t>
    </rPh>
    <rPh sb="2" eb="4">
      <t>チョウカ</t>
    </rPh>
    <phoneticPr fontId="5"/>
  </si>
  <si>
    <t>歳入歳出差引</t>
    <phoneticPr fontId="26"/>
  </si>
  <si>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</si>
  <si>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</si>
  <si>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</si>
  <si>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</si>
  <si>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</si>
  <si>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</si>
  <si>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</si>
  <si>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</si>
  <si>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</si>
  <si>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</si>
  <si>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</si>
  <si>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</si>
  <si>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</si>
  <si>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</si>
  <si>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</si>
  <si>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</si>
  <si>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</si>
  <si>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</si>
  <si>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</si>
  <si>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</si>
  <si>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</si>
  <si>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</si>
  <si>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</si>
  <si>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</si>
  <si>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</si>
  <si>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</si>
  <si>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</si>
  <si>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</si>
  <si>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</si>
  <si>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</si>
  <si>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</si>
  <si>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</si>
  <si>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</si>
  <si>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</si>
  <si>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</si>
  <si>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</si>
  <si>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</si>
  <si>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</si>
  <si>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</si>
  <si>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</si>
  <si>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</si>
  <si>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</si>
  <si>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</si>
  <si>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6"/>
  </si>
  <si>
    <t>うち日本人(％)</t>
    <phoneticPr fontId="5"/>
  </si>
  <si>
    <t>-1.0</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</si>
  <si>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</si>
  <si>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</si>
  <si>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</si>
  <si>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</si>
  <si>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</si>
  <si>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</si>
  <si>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</si>
  <si>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</si>
  <si>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</si>
  <si>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</si>
  <si>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</si>
  <si>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</si>
  <si>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</si>
  <si>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</si>
  <si>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</si>
  <si>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</si>
  <si>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</si>
  <si>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</si>
  <si>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</si>
  <si>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</si>
  <si>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</si>
  <si>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</si>
  <si>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</si>
  <si>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</si>
  <si>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</si>
  <si>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</si>
  <si>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</si>
  <si>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</si>
  <si>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</si>
  <si>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</si>
  <si>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</si>
  <si>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</si>
  <si>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</si>
  <si>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</si>
  <si>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</si>
  <si>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</si>
  <si>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</si>
  <si>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</si>
  <si>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</si>
  <si>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</si>
  <si>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</si>
  <si>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</si>
  <si>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</si>
  <si>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</si>
  <si>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</si>
  <si>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</si>
  <si>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</si>
  <si>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</si>
  <si>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</si>
  <si>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</si>
  <si>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</si>
  <si>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</si>
  <si>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</si>
  <si>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</si>
  <si>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</si>
  <si>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</si>
  <si>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</si>
  <si>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</si>
  <si>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神奈川県愛川町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</si>
  <si>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</si>
  <si>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</si>
  <si>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</si>
  <si>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</si>
  <si>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</si>
  <si>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</si>
  <si>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</si>
  <si>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</si>
  <si>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</si>
  <si>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</si>
  <si>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</si>
  <si>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</si>
  <si>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</si>
  <si>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</si>
  <si>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</si>
  <si>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</si>
  <si>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</si>
  <si>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</si>
  <si>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</si>
  <si>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</si>
  <si>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</si>
  <si>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</si>
  <si>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</si>
  <si>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</si>
  <si>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</si>
  <si>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</si>
  <si>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</si>
  <si>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</si>
  <si>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</si>
  <si>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</si>
  <si>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</si>
  <si>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</si>
  <si>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</si>
  <si>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</si>
  <si>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</si>
  <si>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</si>
  <si>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</si>
  <si>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</si>
  <si>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</si>
  <si>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</si>
  <si>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</si>
  <si>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</si>
  <si>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</si>
  <si>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</si>
  <si>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</si>
  <si>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</si>
  <si>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</si>
  <si>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</si>
  <si>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</si>
  <si>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</si>
  <si>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</si>
  <si>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</si>
  <si>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</si>
  <si>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</si>
  <si>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</si>
  <si>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</si>
  <si>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</si>
  <si>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</si>
  <si>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</si>
  <si>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</si>
  <si>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</si>
  <si>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</si>
  <si>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</si>
  <si>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</si>
  <si>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</si>
  <si>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</si>
  <si>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</si>
  <si>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</si>
  <si>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</si>
  <si>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</si>
  <si>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</si>
  <si>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</si>
  <si>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</si>
  <si>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</si>
  <si>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</si>
  <si>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</si>
  <si>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</si>
  <si>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</si>
  <si>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</si>
  <si>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</si>
  <si>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</si>
  <si>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</si>
  <si>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</si>
  <si>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</si>
  <si>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</si>
  <si>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</si>
  <si>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</si>
  <si>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</si>
  <si>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</si>
  <si>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</si>
  <si>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</si>
  <si>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</si>
  <si>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</si>
  <si>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</si>
  <si>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</si>
  <si>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</si>
  <si>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</si>
  <si>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</si>
  <si>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</si>
  <si>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</si>
  <si>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</si>
  <si>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</si>
  <si>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</si>
  <si>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</si>
  <si>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</si>
  <si>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</si>
  <si>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</si>
  <si>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</si>
  <si>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</si>
  <si>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</si>
  <si>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</si>
  <si>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</si>
  <si>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</si>
  <si>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</si>
  <si>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</si>
  <si>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</si>
  <si>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</si>
  <si>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</si>
  <si>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</si>
  <si>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</si>
  <si>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</si>
  <si>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</si>
  <si>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</si>
  <si>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</si>
  <si>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</si>
  <si>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</si>
  <si>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</si>
  <si>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</si>
  <si>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</si>
  <si>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</si>
  <si>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</si>
  <si>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</si>
  <si>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</si>
  <si>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</si>
  <si>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</si>
  <si>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</si>
  <si>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</si>
  <si>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</si>
  <si>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</si>
  <si>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</si>
  <si>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</si>
  <si>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</si>
  <si>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</si>
  <si>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</si>
  <si>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</si>
  <si>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</si>
  <si>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</si>
  <si>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</si>
  <si>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</si>
  <si>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</si>
  <si>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神奈川県愛川町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</si>
  <si>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</si>
  <si>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</si>
  <si>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</si>
  <si>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</si>
  <si>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</si>
  <si>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</si>
  <si>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</si>
  <si>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</si>
  <si>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</si>
  <si>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</si>
  <si>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</si>
  <si>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</si>
  <si>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</si>
  <si>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</si>
  <si>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</si>
  <si>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</si>
  <si>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</si>
  <si>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</si>
  <si>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</si>
  <si>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</si>
  <si>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</si>
  <si>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</si>
  <si>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</si>
  <si>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</si>
  <si>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</si>
  <si>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</si>
  <si>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</si>
  <si>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</si>
  <si>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</si>
  <si>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</si>
  <si>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</si>
  <si>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</si>
  <si>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</si>
  <si>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</si>
  <si>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</si>
  <si>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</si>
  <si>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</si>
  <si>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</si>
  <si>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公共下水道事業会計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</si>
  <si>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</si>
  <si>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</si>
  <si>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</si>
  <si>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</si>
  <si>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</si>
  <si>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</si>
  <si>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</si>
  <si>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</si>
  <si>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</si>
  <si>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</si>
  <si>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</si>
  <si>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</si>
  <si>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</si>
  <si>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</si>
  <si>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</si>
  <si>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</si>
  <si>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</si>
  <si>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</si>
  <si>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</si>
  <si>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</si>
  <si>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</si>
  <si>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</si>
  <si>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</si>
  <si>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</si>
  <si>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</si>
  <si>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</si>
  <si>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</si>
  <si>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</si>
  <si>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</si>
  <si>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</si>
  <si>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</si>
  <si>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</si>
  <si>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</si>
  <si>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</si>
  <si>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</si>
  <si>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</si>
  <si>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</si>
  <si>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</si>
  <si>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</si>
  <si>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</si>
  <si>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</si>
  <si>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</si>
  <si>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</si>
  <si>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</si>
  <si>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</si>
  <si>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</si>
  <si>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</si>
  <si>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</si>
  <si>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</si>
  <si>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</si>
  <si>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</si>
  <si>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</si>
  <si>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</si>
  <si>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</si>
  <si>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</si>
  <si>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</si>
  <si>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</si>
  <si>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</si>
  <si>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</si>
  <si>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</si>
  <si>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</si>
  <si>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</si>
  <si>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</si>
  <si>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</si>
  <si>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</si>
  <si>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</si>
  <si>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</si>
  <si>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</si>
  <si>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</si>
  <si>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</si>
  <si>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</si>
  <si>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</si>
  <si>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</si>
  <si>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</si>
  <si>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</si>
  <si>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</si>
  <si>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</si>
  <si>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</si>
  <si>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</si>
  <si>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</si>
  <si>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</si>
  <si>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</si>
  <si>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</si>
  <si>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</si>
  <si>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</si>
  <si>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</si>
  <si>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</si>
  <si>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</si>
  <si>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</si>
  <si>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</si>
  <si>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</si>
  <si>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</si>
  <si>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</si>
  <si>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</si>
  <si>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</si>
  <si>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</si>
  <si>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</si>
  <si>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</si>
  <si>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</si>
  <si>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</si>
  <si>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</si>
  <si>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</si>
  <si>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</si>
  <si>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</si>
  <si>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</si>
  <si>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</si>
  <si>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</si>
  <si>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</si>
  <si>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</si>
  <si>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</si>
  <si>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</si>
  <si>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</si>
  <si>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</si>
  <si>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</si>
  <si>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</si>
  <si>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</si>
  <si>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</si>
  <si>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</si>
  <si>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</si>
  <si>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</si>
  <si>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</si>
  <si>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</si>
  <si>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</si>
  <si>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</si>
  <si>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</si>
  <si>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</si>
  <si>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</si>
  <si>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</si>
  <si>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</si>
  <si>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</si>
  <si>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</si>
  <si>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</si>
  <si>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</si>
  <si>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</si>
  <si>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</si>
  <si>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0.21</t>
  </si>
  <si>
    <t>▲ 3.08</t>
  </si>
  <si>
    <t>水道事業会計</t>
  </si>
  <si>
    <t>一般会計</t>
  </si>
  <si>
    <t>公共下水道事業会計</t>
  </si>
  <si>
    <t>後期高齢者医療特別会計</t>
  </si>
  <si>
    <t>介護保険特別会計</t>
  </si>
  <si>
    <t>国民健康保険特別会計</t>
  </si>
  <si>
    <t>その他会計（赤字）</t>
  </si>
  <si>
    <t>▲ 0.08</t>
  </si>
  <si>
    <t>その他会計（黒字）</t>
  </si>
  <si>
    <t>R01</t>
    <phoneticPr fontId="5"/>
  </si>
  <si>
    <t>R02</t>
    <phoneticPr fontId="5"/>
  </si>
  <si>
    <t>R03</t>
    <phoneticPr fontId="5"/>
  </si>
  <si>
    <t>R04</t>
    <phoneticPr fontId="5"/>
  </si>
  <si>
    <t>R05</t>
    <phoneticPr fontId="5"/>
  </si>
  <si>
    <t>○</t>
    <phoneticPr fontId="2"/>
  </si>
  <si>
    <t>愛川町土地開発公社</t>
    <rPh sb="0" eb="9">
      <t>アイカワマチトチカイハツコウシャ</t>
    </rPh>
    <phoneticPr fontId="2"/>
  </si>
  <si>
    <t>-</t>
    <phoneticPr fontId="2"/>
  </si>
  <si>
    <t>神奈川県市町村職員退職手当組合</t>
    <rPh sb="0" eb="7">
      <t>カナガワケンシチョウソン</t>
    </rPh>
    <rPh sb="7" eb="9">
      <t>ショクイン</t>
    </rPh>
    <rPh sb="9" eb="15">
      <t>タイショクテアテクミアイ</t>
    </rPh>
    <phoneticPr fontId="2"/>
  </si>
  <si>
    <t>神奈川県後期高齢者医療広域連合（特別会計）</t>
    <rPh sb="0" eb="9">
      <t>カナガワケンコウキコウレイシャ</t>
    </rPh>
    <rPh sb="9" eb="11">
      <t>イリョウ</t>
    </rPh>
    <rPh sb="11" eb="15">
      <t>コウイキレンゴウ</t>
    </rPh>
    <rPh sb="16" eb="18">
      <t>トクベツ</t>
    </rPh>
    <rPh sb="18" eb="20">
      <t>カイケイ</t>
    </rPh>
    <phoneticPr fontId="2"/>
  </si>
  <si>
    <t>神奈川県後期高齢者医療広域連合（一般会計）</t>
    <rPh sb="0" eb="9">
      <t>カナガワケンコウキコウレイシャ</t>
    </rPh>
    <rPh sb="9" eb="11">
      <t>イリョウ</t>
    </rPh>
    <rPh sb="11" eb="15">
      <t>コウイキレンゴウ</t>
    </rPh>
    <rPh sb="16" eb="18">
      <t>イッパン</t>
    </rPh>
    <rPh sb="18" eb="20">
      <t>カイケイ</t>
    </rPh>
    <phoneticPr fontId="2"/>
  </si>
  <si>
    <t>神奈川県町村情報システム共同事業組合</t>
    <rPh sb="0" eb="4">
      <t>カナガワケン</t>
    </rPh>
    <rPh sb="4" eb="6">
      <t>チョウソン</t>
    </rPh>
    <rPh sb="6" eb="8">
      <t>ジョウホウ</t>
    </rPh>
    <rPh sb="12" eb="18">
      <t>キョウドウジギョウクミアイ</t>
    </rPh>
    <phoneticPr fontId="2"/>
  </si>
  <si>
    <t>厚木愛甲環境施設組合</t>
    <rPh sb="0" eb="10">
      <t>アツギアイコウカンキョウシセツクミアイ</t>
    </rPh>
    <phoneticPr fontId="2"/>
  </si>
  <si>
    <t>公共施設整備基金</t>
    <rPh sb="0" eb="4">
      <t>コウキョウシセツ</t>
    </rPh>
    <rPh sb="4" eb="8">
      <t>セイビキキン</t>
    </rPh>
    <phoneticPr fontId="5"/>
  </si>
  <si>
    <t>ハートピア基金</t>
    <rPh sb="5" eb="7">
      <t>キキン</t>
    </rPh>
    <phoneticPr fontId="2"/>
  </si>
  <si>
    <t>文化・スポーツ振興基金</t>
    <rPh sb="0" eb="2">
      <t>ブンカ</t>
    </rPh>
    <rPh sb="7" eb="11">
      <t>シンコウキキン</t>
    </rPh>
    <phoneticPr fontId="2"/>
  </si>
  <si>
    <t>いのちを守る基金</t>
    <rPh sb="4" eb="5">
      <t>マモ</t>
    </rPh>
    <rPh sb="6" eb="8">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</si>
</sst>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59119</c:v>
                </c:pt>
                <c:pt idx="1">
                  <c:v>53895</c:v>
                </c:pt>
                <c:pt idx="2">
                  <c:v>56181</c:v>
                </c:pt>
                <c:pt idx="3">
                  <c:v>47730</c:v>
                </c:pt>
                <c:pt idx="4">
                  <c:v>61921</c:v>
                </c:pt>
              </c:numCache>
            </c:numRef>
          </c:val>
          <c:smooth val="0"/>
          <c:extLst>
            <c:ext xmlns:c16="http://schemas.microsoft.com/office/drawing/2014/chart" uri="{C3380CC4-5D6E-409C-BE32-E72D297353CC}">
              <c16:uniqueId val="{00000000-E4A8-4932-BE8D-727469E0992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20340</c:v>
                </c:pt>
                <c:pt idx="1">
                  <c:v>20455</c:v>
                </c:pt>
                <c:pt idx="2">
                  <c:v>21206</c:v>
                </c:pt>
                <c:pt idx="3">
                  <c:v>17383</c:v>
                </c:pt>
                <c:pt idx="4">
                  <c:v>22805</c:v>
                </c:pt>
              </c:numCache>
            </c:numRef>
          </c:val>
          <c:smooth val="0"/>
          <c:extLst>
            <c:ext xmlns:c16="http://schemas.microsoft.com/office/drawing/2014/chart" uri="{C3380CC4-5D6E-409C-BE32-E72D297353CC}">
              <c16:uniqueId val="{00000001-E4A8-4932-BE8D-727469E0992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4.6100000000000003</c:v>
                </c:pt>
                <c:pt idx="1">
                  <c:v>6.82</c:v>
                </c:pt>
                <c:pt idx="2">
                  <c:v>8.43</c:v>
                </c:pt>
                <c:pt idx="3">
                  <c:v>7.9</c:v>
                </c:pt>
                <c:pt idx="4">
                  <c:v>6.2</c:v>
                </c:pt>
              </c:numCache>
            </c:numRef>
          </c:val>
          <c:extLst>
            <c:ext xmlns:c16="http://schemas.microsoft.com/office/drawing/2014/chart" uri="{C3380CC4-5D6E-409C-BE32-E72D297353CC}">
              <c16:uniqueId val="{00000000-7893-4DCB-88C5-6E569301178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12.49</c:v>
                </c:pt>
                <c:pt idx="1">
                  <c:v>12.57</c:v>
                </c:pt>
                <c:pt idx="2">
                  <c:v>14.33</c:v>
                </c:pt>
                <c:pt idx="3">
                  <c:v>16.38</c:v>
                </c:pt>
                <c:pt idx="4">
                  <c:v>14.32</c:v>
                </c:pt>
              </c:numCache>
            </c:numRef>
          </c:val>
          <c:extLst>
            <c:ext xmlns:c16="http://schemas.microsoft.com/office/drawing/2014/chart" uri="{C3380CC4-5D6E-409C-BE32-E72D297353CC}">
              <c16:uniqueId val="{00000001-7893-4DCB-88C5-6E569301178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-0.21</c:v>
                </c:pt>
                <c:pt idx="1">
                  <c:v>2.44</c:v>
                </c:pt>
                <c:pt idx="2">
                  <c:v>3.96</c:v>
                </c:pt>
                <c:pt idx="3">
                  <c:v>1.03</c:v>
                </c:pt>
                <c:pt idx="4">
                  <c:v>-3.08</c:v>
                </c:pt>
              </c:numCache>
            </c:numRef>
          </c:val>
          <c:smooth val="0"/>
          <c:extLst>
            <c:ext xmlns:c16="http://schemas.microsoft.com/office/drawing/2014/chart" uri="{C3380CC4-5D6E-409C-BE32-E72D297353CC}">
              <c16:uniqueId val="{00000002-7893-4DCB-88C5-6E569301178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DF04-4DE7-94AB-2DAE2C20EAA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0.08</c:v>
                </c:pt>
                <c:pt idx="1">
                  <c:v>#N/A</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F04-4DE7-94AB-2DAE2C20EAA1}"/>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DF04-4DE7-94AB-2DAE2C20EAA1}"/>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DF04-4DE7-94AB-2DAE2C20EAA1}"/>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0.03</c:v>
                </c:pt>
                <c:pt idx="2">
                  <c:v>#N/A</c:v>
                </c:pt>
                <c:pt idx="3">
                  <c:v>0.19</c:v>
                </c:pt>
                <c:pt idx="4">
                  <c:v>#N/A</c:v>
                </c:pt>
                <c:pt idx="5">
                  <c:v>0.22</c:v>
                </c:pt>
                <c:pt idx="6">
                  <c:v>#N/A</c:v>
                </c:pt>
                <c:pt idx="7">
                  <c:v>0.41</c:v>
                </c:pt>
                <c:pt idx="8">
                  <c:v>#N/A</c:v>
                </c:pt>
                <c:pt idx="9">
                  <c:v>0.19</c:v>
                </c:pt>
              </c:numCache>
            </c:numRef>
          </c:val>
          <c:extLst>
            <c:ext xmlns:c16="http://schemas.microsoft.com/office/drawing/2014/chart" uri="{C3380CC4-5D6E-409C-BE32-E72D297353CC}">
              <c16:uniqueId val="{00000004-DF04-4DE7-94AB-2DAE2C20EAA1}"/>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0.41</c:v>
                </c:pt>
                <c:pt idx="2">
                  <c:v>#N/A</c:v>
                </c:pt>
                <c:pt idx="3">
                  <c:v>0.26</c:v>
                </c:pt>
                <c:pt idx="4">
                  <c:v>#N/A</c:v>
                </c:pt>
                <c:pt idx="5">
                  <c:v>0.15</c:v>
                </c:pt>
                <c:pt idx="6">
                  <c:v>#N/A</c:v>
                </c:pt>
                <c:pt idx="7">
                  <c:v>1.08</c:v>
                </c:pt>
                <c:pt idx="8">
                  <c:v>#N/A</c:v>
                </c:pt>
                <c:pt idx="9">
                  <c:v>0.24</c:v>
                </c:pt>
              </c:numCache>
            </c:numRef>
          </c:val>
          <c:extLst>
            <c:ext xmlns:c16="http://schemas.microsoft.com/office/drawing/2014/chart" uri="{C3380CC4-5D6E-409C-BE32-E72D297353CC}">
              <c16:uniqueId val="{00000005-DF04-4DE7-94AB-2DAE2C20EAA1}"/>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0.22</c:v>
                </c:pt>
                <c:pt idx="2">
                  <c:v>#N/A</c:v>
                </c:pt>
                <c:pt idx="3">
                  <c:v>0.26</c:v>
                </c:pt>
                <c:pt idx="4">
                  <c:v>#N/A</c:v>
                </c:pt>
                <c:pt idx="5">
                  <c:v>0.28999999999999998</c:v>
                </c:pt>
                <c:pt idx="6">
                  <c:v>#N/A</c:v>
                </c:pt>
                <c:pt idx="7">
                  <c:v>0.32</c:v>
                </c:pt>
                <c:pt idx="8">
                  <c:v>#N/A</c:v>
                </c:pt>
                <c:pt idx="9">
                  <c:v>0.28000000000000003</c:v>
                </c:pt>
              </c:numCache>
            </c:numRef>
          </c:val>
          <c:extLst>
            <c:ext xmlns:c16="http://schemas.microsoft.com/office/drawing/2014/chart" uri="{C3380CC4-5D6E-409C-BE32-E72D297353CC}">
              <c16:uniqueId val="{00000006-DF04-4DE7-94AB-2DAE2C20EAA1}"/>
            </c:ext>
          </c:extLst>
        </c:ser>
        <c:ser>
          <c:idx val="7"/>
          <c:order val="7"/>
          <c:tx>
            <c:strRef>
              <c:f>データシート!$A$34</c:f>
              <c:strCache>
                <c:ptCount val="1"/>
                <c:pt idx="0">
                  <c:v>公共下水道事業会計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0</c:v>
                </c:pt>
                <c:pt idx="1">
                  <c:v>0</c:v>
                </c:pt>
                <c:pt idx="2">
                  <c:v>#N/A</c:v>
                </c:pt>
                <c:pt idx="3">
                  <c:v>1.1200000000000001</c:v>
                </c:pt>
                <c:pt idx="4">
                  <c:v>#N/A</c:v>
                </c:pt>
                <c:pt idx="5">
                  <c:v>1.85</c:v>
                </c:pt>
                <c:pt idx="6">
                  <c:v>#N/A</c:v>
                </c:pt>
                <c:pt idx="7">
                  <c:v>2.23</c:v>
                </c:pt>
                <c:pt idx="8">
                  <c:v>#N/A</c:v>
                </c:pt>
                <c:pt idx="9">
                  <c:v>2.68</c:v>
                </c:pt>
              </c:numCache>
            </c:numRef>
          </c:val>
          <c:extLst>
            <c:ext xmlns:c16="http://schemas.microsoft.com/office/drawing/2014/chart" uri="{C3380CC4-5D6E-409C-BE32-E72D297353CC}">
              <c16:uniqueId val="{00000007-DF04-4DE7-94AB-2DAE2C20EAA1}"/>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4.5999999999999996</c:v>
                </c:pt>
                <c:pt idx="2">
                  <c:v>#N/A</c:v>
                </c:pt>
                <c:pt idx="3">
                  <c:v>6.82</c:v>
                </c:pt>
                <c:pt idx="4">
                  <c:v>#N/A</c:v>
                </c:pt>
                <c:pt idx="5">
                  <c:v>8.42</c:v>
                </c:pt>
                <c:pt idx="6">
                  <c:v>#N/A</c:v>
                </c:pt>
                <c:pt idx="7">
                  <c:v>7.9</c:v>
                </c:pt>
                <c:pt idx="8">
                  <c:v>#N/A</c:v>
                </c:pt>
                <c:pt idx="9">
                  <c:v>6.19</c:v>
                </c:pt>
              </c:numCache>
            </c:numRef>
          </c:val>
          <c:extLst>
            <c:ext xmlns:c16="http://schemas.microsoft.com/office/drawing/2014/chart" uri="{C3380CC4-5D6E-409C-BE32-E72D297353CC}">
              <c16:uniqueId val="{00000008-DF04-4DE7-94AB-2DAE2C20EAA1}"/>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4.1399999999999997</c:v>
                </c:pt>
                <c:pt idx="2">
                  <c:v>#N/A</c:v>
                </c:pt>
                <c:pt idx="3">
                  <c:v>5.21</c:v>
                </c:pt>
                <c:pt idx="4">
                  <c:v>#N/A</c:v>
                </c:pt>
                <c:pt idx="5">
                  <c:v>5.27</c:v>
                </c:pt>
                <c:pt idx="6">
                  <c:v>#N/A</c:v>
                </c:pt>
                <c:pt idx="7">
                  <c:v>5.95</c:v>
                </c:pt>
                <c:pt idx="8">
                  <c:v>#N/A</c:v>
                </c:pt>
                <c:pt idx="9">
                  <c:v>6.66</c:v>
                </c:pt>
              </c:numCache>
            </c:numRef>
          </c:val>
          <c:extLst>
            <c:ext xmlns:c16="http://schemas.microsoft.com/office/drawing/2014/chart" uri="{C3380CC4-5D6E-409C-BE32-E72D297353CC}">
              <c16:uniqueId val="{00000009-DF04-4DE7-94AB-2DAE2C20EAA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1158</c:v>
                </c:pt>
                <c:pt idx="5">
                  <c:v>966</c:v>
                </c:pt>
                <c:pt idx="8">
                  <c:v>905</c:v>
                </c:pt>
                <c:pt idx="11">
                  <c:v>852</c:v>
                </c:pt>
                <c:pt idx="14">
                  <c:v>824</c:v>
                </c:pt>
              </c:numCache>
            </c:numRef>
          </c:val>
          <c:extLst>
            <c:ext xmlns:c16="http://schemas.microsoft.com/office/drawing/2014/chart" uri="{C3380CC4-5D6E-409C-BE32-E72D297353CC}">
              <c16:uniqueId val="{00000000-9C64-4EE6-8B73-15842900789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C64-4EE6-8B73-15842900789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4</c:v>
                </c:pt>
                <c:pt idx="3">
                  <c:v>0</c:v>
                </c:pt>
                <c:pt idx="6">
                  <c:v>0</c:v>
                </c:pt>
                <c:pt idx="9">
                  <c:v>0</c:v>
                </c:pt>
                <c:pt idx="12">
                  <c:v>0</c:v>
                </c:pt>
              </c:numCache>
            </c:numRef>
          </c:val>
          <c:extLst>
            <c:ext xmlns:c16="http://schemas.microsoft.com/office/drawing/2014/chart" uri="{C3380CC4-5D6E-409C-BE32-E72D297353CC}">
              <c16:uniqueId val="{00000002-9C64-4EE6-8B73-15842900789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1</c:v>
                </c:pt>
                <c:pt idx="12">
                  <c:v>2</c:v>
                </c:pt>
              </c:numCache>
            </c:numRef>
          </c:val>
          <c:extLst>
            <c:ext xmlns:c16="http://schemas.microsoft.com/office/drawing/2014/chart" uri="{C3380CC4-5D6E-409C-BE32-E72D297353CC}">
              <c16:uniqueId val="{00000003-9C64-4EE6-8B73-15842900789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368</c:v>
                </c:pt>
                <c:pt idx="3">
                  <c:v>224</c:v>
                </c:pt>
                <c:pt idx="6">
                  <c:v>191</c:v>
                </c:pt>
                <c:pt idx="9">
                  <c:v>169</c:v>
                </c:pt>
                <c:pt idx="12">
                  <c:v>168</c:v>
                </c:pt>
              </c:numCache>
            </c:numRef>
          </c:val>
          <c:extLst>
            <c:ext xmlns:c16="http://schemas.microsoft.com/office/drawing/2014/chart" uri="{C3380CC4-5D6E-409C-BE32-E72D297353CC}">
              <c16:uniqueId val="{00000004-9C64-4EE6-8B73-15842900789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C64-4EE6-8B73-15842900789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C64-4EE6-8B73-15842900789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625</c:v>
                </c:pt>
                <c:pt idx="3">
                  <c:v>682</c:v>
                </c:pt>
                <c:pt idx="6">
                  <c:v>737</c:v>
                </c:pt>
                <c:pt idx="9">
                  <c:v>755</c:v>
                </c:pt>
                <c:pt idx="12">
                  <c:v>766</c:v>
                </c:pt>
              </c:numCache>
            </c:numRef>
          </c:val>
          <c:extLst>
            <c:ext xmlns:c16="http://schemas.microsoft.com/office/drawing/2014/chart" uri="{C3380CC4-5D6E-409C-BE32-E72D297353CC}">
              <c16:uniqueId val="{00000007-9C64-4EE6-8B73-15842900789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-161</c:v>
                </c:pt>
                <c:pt idx="2">
                  <c:v>#N/A</c:v>
                </c:pt>
                <c:pt idx="3">
                  <c:v>#N/A</c:v>
                </c:pt>
                <c:pt idx="4">
                  <c:v>-60</c:v>
                </c:pt>
                <c:pt idx="5">
                  <c:v>#N/A</c:v>
                </c:pt>
                <c:pt idx="6">
                  <c:v>#N/A</c:v>
                </c:pt>
                <c:pt idx="7">
                  <c:v>23</c:v>
                </c:pt>
                <c:pt idx="8">
                  <c:v>#N/A</c:v>
                </c:pt>
                <c:pt idx="9">
                  <c:v>#N/A</c:v>
                </c:pt>
                <c:pt idx="10">
                  <c:v>73</c:v>
                </c:pt>
                <c:pt idx="11">
                  <c:v>#N/A</c:v>
                </c:pt>
                <c:pt idx="12">
                  <c:v>#N/A</c:v>
                </c:pt>
                <c:pt idx="13">
                  <c:v>112</c:v>
                </c:pt>
                <c:pt idx="14">
                  <c:v>#N/A</c:v>
                </c:pt>
              </c:numCache>
            </c:numRef>
          </c:val>
          <c:smooth val="0"/>
          <c:extLst>
            <c:ext xmlns:c16="http://schemas.microsoft.com/office/drawing/2014/chart" uri="{C3380CC4-5D6E-409C-BE32-E72D297353CC}">
              <c16:uniqueId val="{00000008-9C64-4EE6-8B73-15842900789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6972</c:v>
                </c:pt>
                <c:pt idx="5">
                  <c:v>6764</c:v>
                </c:pt>
                <c:pt idx="8">
                  <c:v>6521</c:v>
                </c:pt>
                <c:pt idx="11">
                  <c:v>6098</c:v>
                </c:pt>
                <c:pt idx="14">
                  <c:v>5763</c:v>
                </c:pt>
              </c:numCache>
            </c:numRef>
          </c:val>
          <c:extLst>
            <c:ext xmlns:c16="http://schemas.microsoft.com/office/drawing/2014/chart" uri="{C3380CC4-5D6E-409C-BE32-E72D297353CC}">
              <c16:uniqueId val="{00000000-8E6F-4216-B3E7-EFF6A1A2F6E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4275</c:v>
                </c:pt>
                <c:pt idx="5">
                  <c:v>3582</c:v>
                </c:pt>
                <c:pt idx="8">
                  <c:v>2876</c:v>
                </c:pt>
                <c:pt idx="11">
                  <c:v>2092</c:v>
                </c:pt>
                <c:pt idx="14">
                  <c:v>1783</c:v>
                </c:pt>
              </c:numCache>
            </c:numRef>
          </c:val>
          <c:extLst>
            <c:ext xmlns:c16="http://schemas.microsoft.com/office/drawing/2014/chart" uri="{C3380CC4-5D6E-409C-BE32-E72D297353CC}">
              <c16:uniqueId val="{00000001-8E6F-4216-B3E7-EFF6A1A2F6E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2314</c:v>
                </c:pt>
                <c:pt idx="5">
                  <c:v>2407</c:v>
                </c:pt>
                <c:pt idx="8">
                  <c:v>3109</c:v>
                </c:pt>
                <c:pt idx="11">
                  <c:v>3306</c:v>
                </c:pt>
                <c:pt idx="14">
                  <c:v>2976</c:v>
                </c:pt>
              </c:numCache>
            </c:numRef>
          </c:val>
          <c:extLst>
            <c:ext xmlns:c16="http://schemas.microsoft.com/office/drawing/2014/chart" uri="{C3380CC4-5D6E-409C-BE32-E72D297353CC}">
              <c16:uniqueId val="{00000002-8E6F-4216-B3E7-EFF6A1A2F6E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E6F-4216-B3E7-EFF6A1A2F6E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E6F-4216-B3E7-EFF6A1A2F6E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E6F-4216-B3E7-EFF6A1A2F6E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1400</c:v>
                </c:pt>
                <c:pt idx="3">
                  <c:v>1288</c:v>
                </c:pt>
                <c:pt idx="6">
                  <c:v>1317</c:v>
                </c:pt>
                <c:pt idx="9">
                  <c:v>1242</c:v>
                </c:pt>
                <c:pt idx="12">
                  <c:v>1215</c:v>
                </c:pt>
              </c:numCache>
            </c:numRef>
          </c:val>
          <c:extLst>
            <c:ext xmlns:c16="http://schemas.microsoft.com/office/drawing/2014/chart" uri="{C3380CC4-5D6E-409C-BE32-E72D297353CC}">
              <c16:uniqueId val="{00000006-8E6F-4216-B3E7-EFF6A1A2F6E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0</c:v>
                </c:pt>
                <c:pt idx="3">
                  <c:v>123</c:v>
                </c:pt>
                <c:pt idx="6">
                  <c:v>145</c:v>
                </c:pt>
                <c:pt idx="9">
                  <c:v>333</c:v>
                </c:pt>
                <c:pt idx="12">
                  <c:v>818</c:v>
                </c:pt>
              </c:numCache>
            </c:numRef>
          </c:val>
          <c:extLst>
            <c:ext xmlns:c16="http://schemas.microsoft.com/office/drawing/2014/chart" uri="{C3380CC4-5D6E-409C-BE32-E72D297353CC}">
              <c16:uniqueId val="{00000007-8E6F-4216-B3E7-EFF6A1A2F6E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4216</c:v>
                </c:pt>
                <c:pt idx="3">
                  <c:v>3497</c:v>
                </c:pt>
                <c:pt idx="6">
                  <c:v>2777</c:v>
                </c:pt>
                <c:pt idx="9">
                  <c:v>1982</c:v>
                </c:pt>
                <c:pt idx="12">
                  <c:v>1672</c:v>
                </c:pt>
              </c:numCache>
            </c:numRef>
          </c:val>
          <c:extLst>
            <c:ext xmlns:c16="http://schemas.microsoft.com/office/drawing/2014/chart" uri="{C3380CC4-5D6E-409C-BE32-E72D297353CC}">
              <c16:uniqueId val="{00000008-8E6F-4216-B3E7-EFF6A1A2F6E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66</c:v>
                </c:pt>
                <c:pt idx="3">
                  <c:v>163</c:v>
                </c:pt>
                <c:pt idx="6">
                  <c:v>59</c:v>
                </c:pt>
                <c:pt idx="9">
                  <c:v>9</c:v>
                </c:pt>
                <c:pt idx="12">
                  <c:v>9</c:v>
                </c:pt>
              </c:numCache>
            </c:numRef>
          </c:val>
          <c:extLst>
            <c:ext xmlns:c16="http://schemas.microsoft.com/office/drawing/2014/chart" uri="{C3380CC4-5D6E-409C-BE32-E72D297353CC}">
              <c16:uniqueId val="{00000009-8E6F-4216-B3E7-EFF6A1A2F6E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6591</c:v>
                </c:pt>
                <c:pt idx="3">
                  <c:v>6760</c:v>
                </c:pt>
                <c:pt idx="6">
                  <c:v>6689</c:v>
                </c:pt>
                <c:pt idx="9">
                  <c:v>6340</c:v>
                </c:pt>
                <c:pt idx="12">
                  <c:v>5991</c:v>
                </c:pt>
              </c:numCache>
            </c:numRef>
          </c:val>
          <c:extLst>
            <c:ext xmlns:c16="http://schemas.microsoft.com/office/drawing/2014/chart" uri="{C3380CC4-5D6E-409C-BE32-E72D297353CC}">
              <c16:uniqueId val="{0000000A-8E6F-4216-B3E7-EFF6A1A2F6E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8E6F-4216-B3E7-EFF6A1A2F6E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1281</c:v>
                </c:pt>
                <c:pt idx="1">
                  <c:v>1433</c:v>
                </c:pt>
                <c:pt idx="2">
                  <c:v>1290</c:v>
                </c:pt>
              </c:numCache>
            </c:numRef>
          </c:val>
          <c:extLst>
            <c:ext xmlns:c16="http://schemas.microsoft.com/office/drawing/2014/chart" uri="{C3380CC4-5D6E-409C-BE32-E72D297353CC}">
              <c16:uniqueId val="{00000000-33EF-44E7-A408-EE9F1695D9D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33EF-44E7-A408-EE9F1695D9D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1427</c:v>
                </c:pt>
                <c:pt idx="1">
                  <c:v>1533</c:v>
                </c:pt>
                <c:pt idx="2">
                  <c:v>1383</c:v>
                </c:pt>
              </c:numCache>
            </c:numRef>
          </c:val>
          <c:extLst>
            <c:ext xmlns:c16="http://schemas.microsoft.com/office/drawing/2014/chart" uri="{C3380CC4-5D6E-409C-BE32-E72D297353CC}">
              <c16:uniqueId val="{00000002-33EF-44E7-A408-EE9F1695D9D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神奈川県愛川町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39,498
36,106
34.28
15,030,941
14,361,108
558,020
9,004,715
5,990,797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固定資産税が大型倉庫の建設や内陸工業団地の地価上昇により増となったほか、法人税割及び地方消費税交付金の算定額が増となったことにより、基準財政収入額は増となった一方、下水道費や社会福祉費、高齢者保健福祉費の増により基準財政需要額も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基準財政収入額の増加が基準財政需要額の増加を上回ったが、単年度の財政力指数は</a:t>
          </a:r>
          <a:r>
            <a:rPr kumimoji="1" lang="en-US" altLang="ja-JP" sz="1300">
              <a:latin typeface="ＭＳ Ｐゴシック" panose="020B0600070205080204" pitchFamily="50" charset="-128"/>
              <a:ea typeface="ＭＳ Ｐゴシック" panose="020B0600070205080204" pitchFamily="50" charset="-128"/>
            </a:rPr>
            <a:t>0.976</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カ年平均の財政力指数は</a:t>
          </a:r>
          <a:r>
            <a:rPr kumimoji="1" lang="en-US" altLang="ja-JP" sz="1300">
              <a:latin typeface="ＭＳ Ｐゴシック" panose="020B0600070205080204" pitchFamily="50" charset="-128"/>
              <a:ea typeface="ＭＳ Ｐゴシック" panose="020B0600070205080204" pitchFamily="50" charset="-128"/>
            </a:rPr>
            <a:t>0.962</a:t>
          </a:r>
          <a:r>
            <a:rPr kumimoji="1" lang="ja-JP" altLang="en-US" sz="1300">
              <a:latin typeface="ＭＳ Ｐゴシック" panose="020B0600070205080204" pitchFamily="50" charset="-128"/>
              <a:ea typeface="ＭＳ Ｐゴシック" panose="020B0600070205080204" pitchFamily="50" charset="-128"/>
            </a:rPr>
            <a:t>となり、令和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年度に引き続き</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年連続交付団体となった。</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36286</xdr:rowOff>
    </xdr:from>
    <xdr:to>
      <xdr:col>23</xdr:col>
      <xdr:colOff>133350</xdr:colOff>
      <xdr:row>44</xdr:row>
      <xdr:rowOff>130628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037036"/>
          <a:ext cx="0" cy="16373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122663</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5780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36286</xdr:rowOff>
    </xdr:from>
    <xdr:to>
      <xdr:col>24</xdr:col>
      <xdr:colOff>12700</xdr:colOff>
      <xdr:row>35</xdr:row>
      <xdr:rowOff>36286</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037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38</xdr:row>
      <xdr:rowOff>4535</xdr:rowOff>
    </xdr:from>
    <xdr:to>
      <xdr:col>23</xdr:col>
      <xdr:colOff>133350</xdr:colOff>
      <xdr:row>38</xdr:row>
      <xdr:rowOff>21772</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6519635"/>
          <a:ext cx="8382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65512</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69235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93435</xdr:rowOff>
    </xdr:from>
    <xdr:to>
      <xdr:col>23</xdr:col>
      <xdr:colOff>184150</xdr:colOff>
      <xdr:row>41</xdr:row>
      <xdr:rowOff>23585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695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37</xdr:row>
      <xdr:rowOff>124278</xdr:rowOff>
    </xdr:from>
    <xdr:to>
      <xdr:col>19</xdr:col>
      <xdr:colOff>133350</xdr:colOff>
      <xdr:row>38</xdr:row>
      <xdr:rowOff>4535</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6467928"/>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76200</xdr:rowOff>
    </xdr:from>
    <xdr:to>
      <xdr:col>19</xdr:col>
      <xdr:colOff>184150</xdr:colOff>
      <xdr:row>41</xdr:row>
      <xdr:rowOff>6350</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162577</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37</xdr:row>
      <xdr:rowOff>89807</xdr:rowOff>
    </xdr:from>
    <xdr:to>
      <xdr:col>15</xdr:col>
      <xdr:colOff>82550</xdr:colOff>
      <xdr:row>37</xdr:row>
      <xdr:rowOff>124278</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643345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58965</xdr:rowOff>
    </xdr:from>
    <xdr:to>
      <xdr:col>15</xdr:col>
      <xdr:colOff>133350</xdr:colOff>
      <xdr:row>40</xdr:row>
      <xdr:rowOff>160565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691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145342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003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37</xdr:row>
      <xdr:rowOff>89807</xdr:rowOff>
    </xdr:from>
    <xdr:to>
      <xdr:col>11</xdr:col>
      <xdr:colOff>31750</xdr:colOff>
      <xdr:row>37</xdr:row>
      <xdr:rowOff>89807</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64334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161472</xdr:rowOff>
    </xdr:from>
    <xdr:to>
      <xdr:col>11</xdr:col>
      <xdr:colOff>82550</xdr:colOff>
      <xdr:row>40</xdr:row>
      <xdr:rowOff>91622</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684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76399</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6934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58965</xdr:rowOff>
    </xdr:from>
    <xdr:to>
      <xdr:col>7</xdr:col>
      <xdr:colOff>31750</xdr:colOff>
      <xdr:row>40</xdr:row>
      <xdr:rowOff>160565</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691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145342</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003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37</xdr:row>
      <xdr:rowOff>142422</xdr:rowOff>
    </xdr:from>
    <xdr:to>
      <xdr:col>23</xdr:col>
      <xdr:colOff>184150</xdr:colOff>
      <xdr:row>38</xdr:row>
      <xdr:rowOff>72572</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648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36</xdr:row>
      <xdr:rowOff>158949</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6331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37</xdr:row>
      <xdr:rowOff>125186</xdr:rowOff>
    </xdr:from>
    <xdr:to>
      <xdr:col>19</xdr:col>
      <xdr:colOff>184150</xdr:colOff>
      <xdr:row>38</xdr:row>
      <xdr:rowOff>55336</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646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36</xdr:row>
      <xdr:rowOff>65513</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6237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37</xdr:row>
      <xdr:rowOff>73478</xdr:rowOff>
    </xdr:from>
    <xdr:to>
      <xdr:col>15</xdr:col>
      <xdr:colOff>133350</xdr:colOff>
      <xdr:row>38</xdr:row>
      <xdr:rowOff>3628</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641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36</xdr:row>
      <xdr:rowOff>13805</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618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37</xdr:row>
      <xdr:rowOff>39007</xdr:rowOff>
    </xdr:from>
    <xdr:to>
      <xdr:col>11</xdr:col>
      <xdr:colOff>82550</xdr:colOff>
      <xdr:row>37</xdr:row>
      <xdr:rowOff>140607</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638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35</xdr:row>
      <xdr:rowOff>150784</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6151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37</xdr:row>
      <xdr:rowOff>39007</xdr:rowOff>
    </xdr:from>
    <xdr:to>
      <xdr:col>7</xdr:col>
      <xdr:colOff>31750</xdr:colOff>
      <xdr:row>37</xdr:row>
      <xdr:rowOff>140607</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638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35</xdr:row>
      <xdr:rowOff>150784</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6151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人件費及び物件費が類似団体を大きく上回っていることが主な要因となり、経常収支比率は</a:t>
          </a:r>
          <a:r>
            <a:rPr kumimoji="1" lang="en-US" altLang="ja-JP" sz="1300">
              <a:latin typeface="ＭＳ Ｐゴシック" panose="020B0600070205080204" pitchFamily="50" charset="-128"/>
              <a:ea typeface="ＭＳ Ｐゴシック" panose="020B0600070205080204" pitchFamily="50" charset="-128"/>
            </a:rPr>
            <a:t>95.3</a:t>
          </a:r>
          <a:r>
            <a:rPr kumimoji="1" lang="ja-JP" altLang="en-US" sz="1300">
              <a:latin typeface="ＭＳ Ｐゴシック" panose="020B0600070205080204" pitchFamily="50" charset="-128"/>
              <a:ea typeface="ＭＳ Ｐゴシック" panose="020B0600070205080204" pitchFamily="50" charset="-128"/>
            </a:rPr>
            <a:t>％と類似団体平均を</a:t>
          </a:r>
          <a:r>
            <a:rPr kumimoji="1" lang="en-US" altLang="ja-JP" sz="1300">
              <a:latin typeface="ＭＳ Ｐゴシック" panose="020B0600070205080204" pitchFamily="50" charset="-128"/>
              <a:ea typeface="ＭＳ Ｐゴシック" panose="020B0600070205080204" pitchFamily="50" charset="-128"/>
            </a:rPr>
            <a:t>8.0</a:t>
          </a:r>
          <a:r>
            <a:rPr kumimoji="1" lang="ja-JP" altLang="en-US" sz="1300">
              <a:latin typeface="ＭＳ Ｐゴシック" panose="020B0600070205080204" pitchFamily="50" charset="-128"/>
              <a:ea typeface="ＭＳ Ｐゴシック" panose="020B0600070205080204" pitchFamily="50" charset="-128"/>
            </a:rPr>
            <a:t>ポイント上回っている。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件費については、給与改定や期末勤勉手当支給割合の改定による増、物件費については教師用教科書・指導書（改訂用）購入代等の皆増などにより増加したほか、公債費や繰出金の増加により経常経費は増額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一方で、地方税は増となったものの、普通交付税の減や臨時財政対策債の皆減により、経常収支比率は前年度に比べ</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ポイント増加した。</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88265</xdr:rowOff>
    </xdr:from>
    <xdr:to>
      <xdr:col>23</xdr:col>
      <xdr:colOff>133350</xdr:colOff>
      <xdr:row>67</xdr:row>
      <xdr:rowOff>168487</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203815"/>
          <a:ext cx="0" cy="14518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140564</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627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168487</xdr:rowOff>
    </xdr:from>
    <xdr:to>
      <xdr:col>24</xdr:col>
      <xdr:colOff>12700</xdr:colOff>
      <xdr:row>67</xdr:row>
      <xdr:rowOff>168487</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655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3192</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94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88265</xdr:rowOff>
    </xdr:from>
    <xdr:to>
      <xdr:col>24</xdr:col>
      <xdr:colOff>12700</xdr:colOff>
      <xdr:row>59</xdr:row>
      <xdr:rowOff>88265</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20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165523</xdr:rowOff>
    </xdr:from>
    <xdr:to>
      <xdr:col>23</xdr:col>
      <xdr:colOff>133350</xdr:colOff>
      <xdr:row>66</xdr:row>
      <xdr:rowOff>94615</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114800" y="11309773"/>
          <a:ext cx="838200" cy="10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81508</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8828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64981</xdr:rowOff>
    </xdr:from>
    <xdr:to>
      <xdr:col>23</xdr:col>
      <xdr:colOff>184150</xdr:colOff>
      <xdr:row>64</xdr:row>
      <xdr:rowOff>166581</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1037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40852</xdr:rowOff>
    </xdr:from>
    <xdr:to>
      <xdr:col>19</xdr:col>
      <xdr:colOff>133350</xdr:colOff>
      <xdr:row>65</xdr:row>
      <xdr:rowOff>165523</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3225800" y="11185102"/>
          <a:ext cx="889000" cy="124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64981</xdr:rowOff>
    </xdr:from>
    <xdr:to>
      <xdr:col>19</xdr:col>
      <xdr:colOff>184150</xdr:colOff>
      <xdr:row>64</xdr:row>
      <xdr:rowOff>166581</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1037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5308</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8066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40852</xdr:rowOff>
    </xdr:from>
    <xdr:to>
      <xdr:col>15</xdr:col>
      <xdr:colOff>82550</xdr:colOff>
      <xdr:row>65</xdr:row>
      <xdr:rowOff>169545</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2336800" y="11185102"/>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95673</xdr:rowOff>
    </xdr:from>
    <xdr:to>
      <xdr:col>15</xdr:col>
      <xdr:colOff>133350</xdr:colOff>
      <xdr:row>64</xdr:row>
      <xdr:rowOff>25823</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89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36000</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66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133350</xdr:rowOff>
    </xdr:from>
    <xdr:to>
      <xdr:col>11</xdr:col>
      <xdr:colOff>31750</xdr:colOff>
      <xdr:row>65</xdr:row>
      <xdr:rowOff>169545</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a:off x="1447800" y="1127760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105198</xdr:rowOff>
    </xdr:from>
    <xdr:to>
      <xdr:col>11</xdr:col>
      <xdr:colOff>82550</xdr:colOff>
      <xdr:row>65</xdr:row>
      <xdr:rowOff>35348</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107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45525</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846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109220</xdr:rowOff>
    </xdr:from>
    <xdr:to>
      <xdr:col>7</xdr:col>
      <xdr:colOff>31750</xdr:colOff>
      <xdr:row>65</xdr:row>
      <xdr:rowOff>39370</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49547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085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43815</xdr:rowOff>
    </xdr:from>
    <xdr:to>
      <xdr:col>23</xdr:col>
      <xdr:colOff>184150</xdr:colOff>
      <xdr:row>66</xdr:row>
      <xdr:rowOff>145415</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135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66</xdr:row>
      <xdr:rowOff>15892</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1331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114723</xdr:rowOff>
    </xdr:from>
    <xdr:to>
      <xdr:col>19</xdr:col>
      <xdr:colOff>184150</xdr:colOff>
      <xdr:row>66</xdr:row>
      <xdr:rowOff>44873</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125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29650</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13453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161502</xdr:rowOff>
    </xdr:from>
    <xdr:to>
      <xdr:col>15</xdr:col>
      <xdr:colOff>133350</xdr:colOff>
      <xdr:row>65</xdr:row>
      <xdr:rowOff>91652</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113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76429</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1220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118745</xdr:rowOff>
    </xdr:from>
    <xdr:to>
      <xdr:col>11</xdr:col>
      <xdr:colOff>82550</xdr:colOff>
      <xdr:row>66</xdr:row>
      <xdr:rowOff>48895</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126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33672</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1349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82550</xdr:rowOff>
    </xdr:from>
    <xdr:to>
      <xdr:col>7</xdr:col>
      <xdr:colOff>31750</xdr:colOff>
      <xdr:row>66</xdr:row>
      <xdr:rowOff>12700</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122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168927</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131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[144,590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人口一人当たりの人件費・物件費等決算額は、令和元年度から類似団体平均を下回っており、令和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年度も下回る結果となった。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件費については、給与改定や期末勤勉手当支給割合の改定などにより増となったものの、物件費については新型コロナウイルスワクチン接種に係るコールセンター・集団接種会場等運営業務委託料の大幅な減などにより減少したことから、決算額は前年度に比べ</a:t>
          </a:r>
          <a:r>
            <a:rPr kumimoji="1" lang="en-US" altLang="ja-JP" sz="1300">
              <a:latin typeface="ＭＳ Ｐゴシック" panose="020B0600070205080204" pitchFamily="50" charset="-128"/>
              <a:ea typeface="ＭＳ Ｐゴシック" panose="020B0600070205080204" pitchFamily="50" charset="-128"/>
            </a:rPr>
            <a:t>5,794</a:t>
          </a:r>
          <a:r>
            <a:rPr kumimoji="1" lang="ja-JP" altLang="en-US" sz="1300">
              <a:latin typeface="ＭＳ Ｐゴシック" panose="020B0600070205080204" pitchFamily="50" charset="-128"/>
              <a:ea typeface="ＭＳ Ｐゴシック" panose="020B0600070205080204" pitchFamily="50" charset="-128"/>
            </a:rPr>
            <a:t>円の減となった。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今後とも適切な人員管理を行うとともに、事務事業の見直しなどにより費用の抑制に努める。</a:t>
          </a: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84900</xdr:rowOff>
    </xdr:from>
    <xdr:to>
      <xdr:col>23</xdr:col>
      <xdr:colOff>133350</xdr:colOff>
      <xdr:row>88</xdr:row>
      <xdr:rowOff>127777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800900"/>
          <a:ext cx="0" cy="14144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99854</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187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127777</xdr:rowOff>
    </xdr:from>
    <xdr:to>
      <xdr:col>24</xdr:col>
      <xdr:colOff>12700</xdr:colOff>
      <xdr:row>88</xdr:row>
      <xdr:rowOff>127777</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215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171277</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5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84900</xdr:rowOff>
    </xdr:from>
    <xdr:to>
      <xdr:col>24</xdr:col>
      <xdr:colOff>12700</xdr:colOff>
      <xdr:row>80</xdr:row>
      <xdr:rowOff>84900</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8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100419</xdr:rowOff>
    </xdr:from>
    <xdr:to>
      <xdr:col>23</xdr:col>
      <xdr:colOff>133350</xdr:colOff>
      <xdr:row>82</xdr:row>
      <xdr:rowOff>147022</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4114800" y="14159319"/>
          <a:ext cx="838200" cy="46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124779</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1836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152702</xdr:rowOff>
    </xdr:from>
    <xdr:to>
      <xdr:col>23</xdr:col>
      <xdr:colOff>184150</xdr:colOff>
      <xdr:row>83</xdr:row>
      <xdr:rowOff>82852</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21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85772</xdr:rowOff>
    </xdr:from>
    <xdr:to>
      <xdr:col>19</xdr:col>
      <xdr:colOff>133350</xdr:colOff>
      <xdr:row>82</xdr:row>
      <xdr:rowOff>147022</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144672"/>
          <a:ext cx="889000" cy="61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129715</xdr:rowOff>
    </xdr:from>
    <xdr:to>
      <xdr:col>19</xdr:col>
      <xdr:colOff>184150</xdr:colOff>
      <xdr:row>83</xdr:row>
      <xdr:rowOff>59865</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18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44642</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274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169501</xdr:rowOff>
    </xdr:from>
    <xdr:to>
      <xdr:col>15</xdr:col>
      <xdr:colOff>82550</xdr:colOff>
      <xdr:row>82</xdr:row>
      <xdr:rowOff>85772</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4056951"/>
          <a:ext cx="889000" cy="87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76805</xdr:rowOff>
    </xdr:from>
    <xdr:to>
      <xdr:col>15</xdr:col>
      <xdr:colOff>133350</xdr:colOff>
      <xdr:row>83</xdr:row>
      <xdr:rowOff>6955</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13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163182</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222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136291</xdr:rowOff>
    </xdr:from>
    <xdr:to>
      <xdr:col>11</xdr:col>
      <xdr:colOff>31750</xdr:colOff>
      <xdr:row>81</xdr:row>
      <xdr:rowOff>169501</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4023741"/>
          <a:ext cx="889000" cy="33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250</xdr:rowOff>
    </xdr:from>
    <xdr:to>
      <xdr:col>11</xdr:col>
      <xdr:colOff>82550</xdr:colOff>
      <xdr:row>82</xdr:row>
      <xdr:rowOff>101850</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05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86627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4145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118845</xdr:rowOff>
    </xdr:from>
    <xdr:to>
      <xdr:col>7</xdr:col>
      <xdr:colOff>31750</xdr:colOff>
      <xdr:row>82</xdr:row>
      <xdr:rowOff>48995</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00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33772</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4092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49619</xdr:rowOff>
    </xdr:from>
    <xdr:to>
      <xdr:col>23</xdr:col>
      <xdr:colOff>184150</xdr:colOff>
      <xdr:row>82</xdr:row>
      <xdr:rowOff>151219</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108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66146</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3953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96222</xdr:rowOff>
    </xdr:from>
    <xdr:to>
      <xdr:col>19</xdr:col>
      <xdr:colOff>184150</xdr:colOff>
      <xdr:row>83</xdr:row>
      <xdr:rowOff>26372</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15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36549</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3923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34972</xdr:rowOff>
    </xdr:from>
    <xdr:to>
      <xdr:col>15</xdr:col>
      <xdr:colOff>133350</xdr:colOff>
      <xdr:row>82</xdr:row>
      <xdr:rowOff>136572</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09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146749</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386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118701</xdr:rowOff>
    </xdr:from>
    <xdr:to>
      <xdr:col>11</xdr:col>
      <xdr:colOff>82550</xdr:colOff>
      <xdr:row>82</xdr:row>
      <xdr:rowOff>48851</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4006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59028</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3775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85491</xdr:rowOff>
    </xdr:from>
    <xdr:to>
      <xdr:col>7</xdr:col>
      <xdr:colOff>31750</xdr:colOff>
      <xdr:row>82</xdr:row>
      <xdr:rowOff>15641</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3972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25818</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3741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令和元年度から類似団体平均を上回っているが、要因の一つとしては、人材確保の必要性から近隣自治体の水準を考慮し、新卒初任給を国より高く設定していることが挙げられる。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なお、令和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年度は職員構成の変動により平均給料月額が下がったことによる減が、高齢層職員の昇給制度の違いによる増を上回ったことにより、前年度に比べ減となった。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地域の実情を考慮しつつ、人事院勧告に準拠した給与改定などにより、給与水準の適正化に努める。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141111</xdr:rowOff>
    </xdr:from>
    <xdr:to>
      <xdr:col>81</xdr:col>
      <xdr:colOff>44450</xdr:colOff>
      <xdr:row>88</xdr:row>
      <xdr:rowOff>147461</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4028561"/>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119538</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20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147461</xdr:rowOff>
    </xdr:from>
    <xdr:to>
      <xdr:col>81</xdr:col>
      <xdr:colOff>133350</xdr:colOff>
      <xdr:row>88</xdr:row>
      <xdr:rowOff>147461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235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56038</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772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141111</xdr:rowOff>
    </xdr:from>
    <xdr:to>
      <xdr:col>81</xdr:col>
      <xdr:colOff>133350</xdr:colOff>
      <xdr:row>81</xdr:row>
      <xdr:rowOff>141111</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4028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67028</xdr:rowOff>
    </xdr:from>
    <xdr:to>
      <xdr:col>81</xdr:col>
      <xdr:colOff>44450</xdr:colOff>
      <xdr:row>89</xdr:row>
      <xdr:rowOff>136878</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6179800" y="15154628"/>
          <a:ext cx="8382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158343</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5601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141816</xdr:rowOff>
    </xdr:from>
    <xdr:to>
      <xdr:col>81</xdr:col>
      <xdr:colOff>95250</xdr:colOff>
      <xdr:row>86</xdr:row>
      <xdr:rowOff>71966</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89</xdr:row>
      <xdr:rowOff>136878</xdr:rowOff>
    </xdr:from>
    <xdr:to>
      <xdr:col>77</xdr:col>
      <xdr:colOff>44450</xdr:colOff>
      <xdr:row>89</xdr:row>
      <xdr:rowOff>150284</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5290800" y="15395928"/>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155222</xdr:rowOff>
    </xdr:from>
    <xdr:to>
      <xdr:col>77</xdr:col>
      <xdr:colOff>95250</xdr:colOff>
      <xdr:row>86</xdr:row>
      <xdr:rowOff>85372</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95549</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497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89</xdr:row>
      <xdr:rowOff>29634</xdr:rowOff>
    </xdr:from>
    <xdr:to>
      <xdr:col>72</xdr:col>
      <xdr:colOff>203200</xdr:colOff>
      <xdr:row>89</xdr:row>
      <xdr:rowOff>150284</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4401800" y="15288684"/>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10584</xdr:rowOff>
    </xdr:from>
    <xdr:to>
      <xdr:col>73</xdr:col>
      <xdr:colOff>44450</xdr:colOff>
      <xdr:row>86</xdr:row>
      <xdr:rowOff>112184</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122361</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524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89</xdr:row>
      <xdr:rowOff>29634</xdr:rowOff>
    </xdr:from>
    <xdr:to>
      <xdr:col>68</xdr:col>
      <xdr:colOff>152400</xdr:colOff>
      <xdr:row>89</xdr:row>
      <xdr:rowOff>29634</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a:off x="13512800" y="152886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168628</xdr:rowOff>
    </xdr:from>
    <xdr:to>
      <xdr:col>68</xdr:col>
      <xdr:colOff>203200</xdr:colOff>
      <xdr:row>86</xdr:row>
      <xdr:rowOff>98778</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108955</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51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128411</xdr:rowOff>
    </xdr:from>
    <xdr:to>
      <xdr:col>64</xdr:col>
      <xdr:colOff>152400</xdr:colOff>
      <xdr:row>86</xdr:row>
      <xdr:rowOff>58561</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70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68738</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47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16228</xdr:rowOff>
    </xdr:from>
    <xdr:to>
      <xdr:col>81</xdr:col>
      <xdr:colOff>95250</xdr:colOff>
      <xdr:row>88</xdr:row>
      <xdr:rowOff>117828</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510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83555</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99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89</xdr:row>
      <xdr:rowOff>86078</xdr:rowOff>
    </xdr:from>
    <xdr:to>
      <xdr:col>77</xdr:col>
      <xdr:colOff>95250</xdr:colOff>
      <xdr:row>90</xdr:row>
      <xdr:rowOff>16228</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534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90</xdr:row>
      <xdr:rowOff>1005</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5431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89</xdr:row>
      <xdr:rowOff>99484</xdr:rowOff>
    </xdr:from>
    <xdr:to>
      <xdr:col>73</xdr:col>
      <xdr:colOff>44450</xdr:colOff>
      <xdr:row>90</xdr:row>
      <xdr:rowOff>29634</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5358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90</xdr:row>
      <xdr:rowOff>14411</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5444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150284</xdr:rowOff>
    </xdr:from>
    <xdr:to>
      <xdr:col>68</xdr:col>
      <xdr:colOff>203200</xdr:colOff>
      <xdr:row>89</xdr:row>
      <xdr:rowOff>80434</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523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65211</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5324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150284</xdr:rowOff>
    </xdr:from>
    <xdr:to>
      <xdr:col>64</xdr:col>
      <xdr:colOff>152400</xdr:colOff>
      <xdr:row>89</xdr:row>
      <xdr:rowOff>80434</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523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65211</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5324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行政需要が増大する中、事務処理の合理化や職員の新陳代謝などにより、職員数の抑制に努めているものの、本町の地形上、消防分署が必要となるほか、保育園（</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園）やごみ収集の一部の運営を町単独で実施しているため、類似団体平均を</a:t>
          </a:r>
          <a:r>
            <a:rPr kumimoji="1" lang="en-US" altLang="ja-JP" sz="1300">
              <a:latin typeface="ＭＳ Ｐゴシック" panose="020B0600070205080204" pitchFamily="50" charset="-128"/>
              <a:ea typeface="ＭＳ Ｐゴシック" panose="020B0600070205080204" pitchFamily="50" charset="-128"/>
            </a:rPr>
            <a:t>0.43</a:t>
          </a:r>
          <a:r>
            <a:rPr kumimoji="1" lang="ja-JP" altLang="en-US" sz="1300">
              <a:latin typeface="ＭＳ Ｐゴシック" panose="020B0600070205080204" pitchFamily="50" charset="-128"/>
              <a:ea typeface="ＭＳ Ｐゴシック" panose="020B0600070205080204" pitchFamily="50" charset="-128"/>
            </a:rPr>
            <a:t>ポイント上回っている。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今後も適切な定員管理に努める。</a:t>
          </a: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144235</xdr:rowOff>
    </xdr:from>
    <xdr:to>
      <xdr:col>81</xdr:col>
      <xdr:colOff>44450</xdr:colOff>
      <xdr:row>68</xdr:row>
      <xdr:rowOff>24040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10088335"/>
          <a:ext cx="0" cy="15943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167567</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65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24040</xdr:rowOff>
    </xdr:from>
    <xdr:to>
      <xdr:col>81</xdr:col>
      <xdr:colOff>133350</xdr:colOff>
      <xdr:row>68</xdr:row>
      <xdr:rowOff>24040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68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59162</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831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144235</xdr:rowOff>
    </xdr:from>
    <xdr:to>
      <xdr:col>81</xdr:col>
      <xdr:colOff>133350</xdr:colOff>
      <xdr:row>58</xdr:row>
      <xdr:rowOff>144235</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008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37556</xdr:rowOff>
    </xdr:from>
    <xdr:to>
      <xdr:col>81</xdr:col>
      <xdr:colOff>44450</xdr:colOff>
      <xdr:row>62</xdr:row>
      <xdr:rowOff>58238</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179800" y="10667456"/>
          <a:ext cx="8382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121302</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4083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104775</xdr:rowOff>
    </xdr:from>
    <xdr:to>
      <xdr:col>81</xdr:col>
      <xdr:colOff>95250</xdr:colOff>
      <xdr:row>62</xdr:row>
      <xdr:rowOff>34925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25491</xdr:rowOff>
    </xdr:from>
    <xdr:to>
      <xdr:col>77</xdr:col>
      <xdr:colOff>44450</xdr:colOff>
      <xdr:row>62</xdr:row>
      <xdr:rowOff>37556</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5290800" y="10655391"/>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80645</xdr:rowOff>
    </xdr:from>
    <xdr:to>
      <xdr:col>77</xdr:col>
      <xdr:colOff>95250</xdr:colOff>
      <xdr:row>62</xdr:row>
      <xdr:rowOff>10795</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20972</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307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15149</xdr:rowOff>
    </xdr:from>
    <xdr:to>
      <xdr:col>72</xdr:col>
      <xdr:colOff>203200</xdr:colOff>
      <xdr:row>62</xdr:row>
      <xdr:rowOff>25491</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4401800" y="10645049"/>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70303</xdr:rowOff>
    </xdr:from>
    <xdr:to>
      <xdr:col>73</xdr:col>
      <xdr:colOff>44450</xdr:colOff>
      <xdr:row>62</xdr:row>
      <xdr:rowOff>453</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528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10630</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297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15149</xdr:rowOff>
    </xdr:from>
    <xdr:to>
      <xdr:col>68</xdr:col>
      <xdr:colOff>152400</xdr:colOff>
      <xdr:row>62</xdr:row>
      <xdr:rowOff>47897</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flipV="1">
          <a:off x="13512800" y="10645049"/>
          <a:ext cx="889000" cy="3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25491</xdr:rowOff>
    </xdr:from>
    <xdr:to>
      <xdr:col>68</xdr:col>
      <xdr:colOff>203200</xdr:colOff>
      <xdr:row>61</xdr:row>
      <xdr:rowOff>127091</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137268</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252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32385</xdr:rowOff>
    </xdr:from>
    <xdr:to>
      <xdr:col>64</xdr:col>
      <xdr:colOff>152400</xdr:colOff>
      <xdr:row>61</xdr:row>
      <xdr:rowOff>133985</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144162</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259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7438</xdr:rowOff>
    </xdr:from>
    <xdr:to>
      <xdr:col>81</xdr:col>
      <xdr:colOff>95250</xdr:colOff>
      <xdr:row>62</xdr:row>
      <xdr:rowOff>109038</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63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150965</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0609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158206</xdr:rowOff>
    </xdr:from>
    <xdr:to>
      <xdr:col>77</xdr:col>
      <xdr:colOff>95250</xdr:colOff>
      <xdr:row>62</xdr:row>
      <xdr:rowOff>88356</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061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73133</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107030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146141</xdr:rowOff>
    </xdr:from>
    <xdr:to>
      <xdr:col>73</xdr:col>
      <xdr:colOff>44450</xdr:colOff>
      <xdr:row>62</xdr:row>
      <xdr:rowOff>76291</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604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61068</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10690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135799</xdr:rowOff>
    </xdr:from>
    <xdr:to>
      <xdr:col>68</xdr:col>
      <xdr:colOff>203200</xdr:colOff>
      <xdr:row>62</xdr:row>
      <xdr:rowOff>65949</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594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50726</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10680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168547</xdr:rowOff>
    </xdr:from>
    <xdr:to>
      <xdr:col>64</xdr:col>
      <xdr:colOff>152400</xdr:colOff>
      <xdr:row>62</xdr:row>
      <xdr:rowOff>98697</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626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83474</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10713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9</a:t>
          </a:r>
          <a:r>
            <a:rPr kumimoji="1" lang="ja-JP" altLang="en-US" sz="1300">
              <a:latin typeface="ＭＳ Ｐゴシック" panose="020B0600070205080204" pitchFamily="50" charset="-128"/>
              <a:ea typeface="ＭＳ Ｐゴシック" panose="020B0600070205080204" pitchFamily="50" charset="-128"/>
            </a:rPr>
            <a:t>年度から新規の地方債の発行を原則として当該年度の元金償還額以内に抑制してきたことや、過去の高利子の地方債の償還が終了してきていることにより、類似団体平均を大きく下回っている。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ただし、令和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年度は元金償還額が増となった一方、災害復旧費等に係る基準財政需要額がが減少したことなどから、実質公債費比率は前年度に比べ</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今後も健全財政を念頭に置きながら地方債の活用を図り、低い水準を維持できるよう努める。</a:t>
          </a: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75777</xdr:rowOff>
    </xdr:from>
    <xdr:to>
      <xdr:col>81</xdr:col>
      <xdr:colOff>44450</xdr:colOff>
      <xdr:row>45</xdr:row>
      <xdr:rowOff>114300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590877"/>
          <a:ext cx="0" cy="12386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86377</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114300</xdr:rowOff>
    </xdr:from>
    <xdr:to>
      <xdr:col>81</xdr:col>
      <xdr:colOff>133350</xdr:colOff>
      <xdr:row>45</xdr:row>
      <xdr:rowOff>114300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162154</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6334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75777</xdr:rowOff>
    </xdr:from>
    <xdr:to>
      <xdr:col>81</xdr:col>
      <xdr:colOff>133350</xdr:colOff>
      <xdr:row>38</xdr:row>
      <xdr:rowOff>75777</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590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75777</xdr:rowOff>
    </xdr:from>
    <xdr:to>
      <xdr:col>81</xdr:col>
      <xdr:colOff>44450</xdr:colOff>
      <xdr:row>38</xdr:row>
      <xdr:rowOff>132080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179800" y="6590877"/>
          <a:ext cx="8382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168927</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702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25400</xdr:rowOff>
    </xdr:from>
    <xdr:to>
      <xdr:col>81</xdr:col>
      <xdr:colOff>95250</xdr:colOff>
      <xdr:row>41</xdr:row>
      <xdr:rowOff>127000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3387</xdr:rowOff>
    </xdr:from>
    <xdr:to>
      <xdr:col>77</xdr:col>
      <xdr:colOff>44450</xdr:colOff>
      <xdr:row>38</xdr:row>
      <xdr:rowOff>75777</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5290800" y="6518487"/>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164677</xdr:rowOff>
    </xdr:from>
    <xdr:to>
      <xdr:col>77</xdr:col>
      <xdr:colOff>95250</xdr:colOff>
      <xdr:row>41</xdr:row>
      <xdr:rowOff>94827</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79604</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7109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94403</xdr:rowOff>
    </xdr:from>
    <xdr:to>
      <xdr:col>72</xdr:col>
      <xdr:colOff>203200</xdr:colOff>
      <xdr:row>38</xdr:row>
      <xdr:rowOff>3387</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4401800" y="6438053"/>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148590</xdr:rowOff>
    </xdr:from>
    <xdr:to>
      <xdr:col>73</xdr:col>
      <xdr:colOff>44450</xdr:colOff>
      <xdr:row>41</xdr:row>
      <xdr:rowOff>78740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63517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709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46143</xdr:rowOff>
    </xdr:from>
    <xdr:to>
      <xdr:col>68</xdr:col>
      <xdr:colOff>152400</xdr:colOff>
      <xdr:row>37</xdr:row>
      <xdr:rowOff>94403</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3512800" y="6389793"/>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148590</xdr:rowOff>
    </xdr:from>
    <xdr:to>
      <xdr:col>68</xdr:col>
      <xdr:colOff>203200</xdr:colOff>
      <xdr:row>41</xdr:row>
      <xdr:rowOff>78740</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63517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709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33444</xdr:rowOff>
    </xdr:from>
    <xdr:to>
      <xdr:col>64</xdr:col>
      <xdr:colOff>152400</xdr:colOff>
      <xdr:row>41</xdr:row>
      <xdr:rowOff>135044</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119821</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71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81280</xdr:rowOff>
    </xdr:from>
    <xdr:to>
      <xdr:col>81</xdr:col>
      <xdr:colOff>95250</xdr:colOff>
      <xdr:row>39</xdr:row>
      <xdr:rowOff>11430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2557</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24977</xdr:rowOff>
    </xdr:from>
    <xdr:to>
      <xdr:col>77</xdr:col>
      <xdr:colOff>95250</xdr:colOff>
      <xdr:row>38</xdr:row>
      <xdr:rowOff>126577</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654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136754</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63089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124037</xdr:rowOff>
    </xdr:from>
    <xdr:to>
      <xdr:col>73</xdr:col>
      <xdr:colOff>44450</xdr:colOff>
      <xdr:row>38</xdr:row>
      <xdr:rowOff>54187</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646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64364</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6236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43603</xdr:rowOff>
    </xdr:from>
    <xdr:to>
      <xdr:col>68</xdr:col>
      <xdr:colOff>203200</xdr:colOff>
      <xdr:row>37</xdr:row>
      <xdr:rowOff>145203</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6387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155380</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6156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166793</xdr:rowOff>
    </xdr:from>
    <xdr:to>
      <xdr:col>64</xdr:col>
      <xdr:colOff>152400</xdr:colOff>
      <xdr:row>37</xdr:row>
      <xdr:rowOff>96943</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6338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107120</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6107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将来負担比率はマイナスとなっており、類似団体平均を大きく下回っている。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主な要因としては、地方債借入額をここ数年抑制していることや、計画的な公社からの依頼土地の買い戻し、公営企業債等繰入見込額の減少などにより、将来負担が減少傾向にあることに加え、将来負担額を上回る基金等の充当可能財源が確保されていること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今後も公債費の削減や基金の確保など、低い水準を維持できるよう努める。</a:t>
          </a: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a:extLst>
            <a:ext uri="{FF2B5EF4-FFF2-40B4-BE49-F238E27FC236}">
              <a16:creationId xmlns:a16="http://schemas.microsoft.com/office/drawing/2014/main" id="{00000000-0008-0000-0300-0000B9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129540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7018000" y="2370667"/>
          <a:ext cx="0" cy="1359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101617</xdr:rowOff>
    </xdr:from>
    <xdr:ext cx="762000" cy="259045"/>
    <xdr:sp macro="" textlink="">
      <xdr:nvSpPr>
        <xdr:cNvPr id="443" name="将来負担の状況最小値テキスト">
          <a:extLst>
            <a:ext uri="{FF2B5EF4-FFF2-40B4-BE49-F238E27FC236}">
              <a16:creationId xmlns:a16="http://schemas.microsoft.com/office/drawing/2014/main" id="{00000000-0008-0000-0300-0000BB010000}"/>
            </a:ext>
          </a:extLst>
        </xdr:cNvPr>
        <xdr:cNvSpPr txBox="1"/>
      </xdr:nvSpPr>
      <xdr:spPr>
        <a:xfrm>
          <a:off x="17106900" y="370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129540</xdr:rowOff>
    </xdr:from>
    <xdr:to>
      <xdr:col>81</xdr:col>
      <xdr:colOff>133350</xdr:colOff>
      <xdr:row>21</xdr:row>
      <xdr:rowOff>129540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372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5" name="将来負担の状況最大値テキスト">
          <a:extLst>
            <a:ext uri="{FF2B5EF4-FFF2-40B4-BE49-F238E27FC236}">
              <a16:creationId xmlns:a16="http://schemas.microsoft.com/office/drawing/2014/main" id="{00000000-0008-0000-0300-0000BD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7" name="将来負担の状況平均値テキスト">
          <a:extLst>
            <a:ext uri="{FF2B5EF4-FFF2-40B4-BE49-F238E27FC236}">
              <a16:creationId xmlns:a16="http://schemas.microsoft.com/office/drawing/2014/main" id="{00000000-0008-0000-0300-0000BF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143298</xdr:rowOff>
    </xdr:from>
    <xdr:to>
      <xdr:col>73</xdr:col>
      <xdr:colOff>44450</xdr:colOff>
      <xdr:row>14</xdr:row>
      <xdr:rowOff>73448</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5240000" y="2372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83625</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909800" y="2141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7239</xdr:rowOff>
    </xdr:from>
    <xdr:to>
      <xdr:col>68</xdr:col>
      <xdr:colOff>203200</xdr:colOff>
      <xdr:row>14</xdr:row>
      <xdr:rowOff>108839</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407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119016</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176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3217</xdr:rowOff>
    </xdr:from>
    <xdr:to>
      <xdr:col>64</xdr:col>
      <xdr:colOff>152400</xdr:colOff>
      <xdr:row>14</xdr:row>
      <xdr:rowOff>104817</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40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114994</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172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神奈川県愛川町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39,498
36,106
34.28
15,030,941
14,361,108
558,020
9,004,715
5,990,797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人件費については、給与改定や期末勤勉手当支給割合の改定などにより前年度に比べ</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類似団体平均を大きく上回っているため、今後とも適切な定員管理に努め、人件費の抑制を図っていく。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113284</xdr:rowOff>
    </xdr:from>
    <xdr:to>
      <xdr:col>24</xdr:col>
      <xdr:colOff>25400</xdr:colOff>
      <xdr:row>41</xdr:row>
      <xdr:rowOff>60706</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599684"/>
          <a:ext cx="0" cy="1490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32783</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6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60706</xdr:rowOff>
    </xdr:from>
    <xdr:to>
      <xdr:col>24</xdr:col>
      <xdr:colOff>114300</xdr:colOff>
      <xdr:row>41</xdr:row>
      <xdr:rowOff>60706</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90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28211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343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113284</xdr:rowOff>
    </xdr:from>
    <xdr:to>
      <xdr:col>24</xdr:col>
      <xdr:colOff>114300</xdr:colOff>
      <xdr:row>32</xdr:row>
      <xdr:rowOff>113284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599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168148</xdr:rowOff>
    </xdr:from>
    <xdr:to>
      <xdr:col>24</xdr:col>
      <xdr:colOff>25400</xdr:colOff>
      <xdr:row>41</xdr:row>
      <xdr:rowOff>60706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7026148"/>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140733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59700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124206</xdr:rowOff>
    </xdr:from>
    <xdr:to>
      <xdr:col>24</xdr:col>
      <xdr:colOff>76200</xdr:colOff>
      <xdr:row>36</xdr:row>
      <xdr:rowOff>54356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1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131572</xdr:rowOff>
    </xdr:from>
    <xdr:to>
      <xdr:col>19</xdr:col>
      <xdr:colOff>187325</xdr:colOff>
      <xdr:row>40</xdr:row>
      <xdr:rowOff>168148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98957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124206</xdr:rowOff>
    </xdr:from>
    <xdr:to>
      <xdr:col>20</xdr:col>
      <xdr:colOff>38100</xdr:colOff>
      <xdr:row>36</xdr:row>
      <xdr:rowOff>54356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1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64533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5893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131572</xdr:rowOff>
    </xdr:from>
    <xdr:to>
      <xdr:col>15</xdr:col>
      <xdr:colOff>98425</xdr:colOff>
      <xdr:row>41</xdr:row>
      <xdr:rowOff>152146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989572"/>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69342</xdr:rowOff>
    </xdr:from>
    <xdr:to>
      <xdr:col>15</xdr:col>
      <xdr:colOff>149225</xdr:colOff>
      <xdr:row>35</xdr:row>
      <xdr:rowOff>170942</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070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9669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5838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147574</xdr:rowOff>
    </xdr:from>
    <xdr:to>
      <xdr:col>11</xdr:col>
      <xdr:colOff>9525</xdr:colOff>
      <xdr:row>41</xdr:row>
      <xdr:rowOff>152146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834124"/>
          <a:ext cx="889000" cy="347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160782</xdr:rowOff>
    </xdr:from>
    <xdr:to>
      <xdr:col>11</xdr:col>
      <xdr:colOff>60325</xdr:colOff>
      <xdr:row>36</xdr:row>
      <xdr:rowOff>90932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101109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21336</xdr:rowOff>
    </xdr:from>
    <xdr:to>
      <xdr:col>6</xdr:col>
      <xdr:colOff>171450</xdr:colOff>
      <xdr:row>34</xdr:row>
      <xdr:rowOff>122936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5850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133113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561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41</xdr:row>
      <xdr:rowOff>9906</xdr:rowOff>
    </xdr:from>
    <xdr:to>
      <xdr:col>24</xdr:col>
      <xdr:colOff>76200</xdr:colOff>
      <xdr:row>41</xdr:row>
      <xdr:rowOff>111506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7039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40</xdr:row>
      <xdr:rowOff>89933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94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117348</xdr:rowOff>
    </xdr:from>
    <xdr:to>
      <xdr:col>20</xdr:col>
      <xdr:colOff>38100</xdr:colOff>
      <xdr:row>41</xdr:row>
      <xdr:rowOff>47498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975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41</xdr:row>
      <xdr:rowOff>32275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7061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80772</xdr:rowOff>
    </xdr:from>
    <xdr:to>
      <xdr:col>15</xdr:col>
      <xdr:colOff>149225</xdr:colOff>
      <xdr:row>41</xdr:row>
      <xdr:rowOff>10922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938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167149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702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41</xdr:row>
      <xdr:rowOff>101346</xdr:rowOff>
    </xdr:from>
    <xdr:to>
      <xdr:col>11</xdr:col>
      <xdr:colOff>60325</xdr:colOff>
      <xdr:row>42</xdr:row>
      <xdr:rowOff>31496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7130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42</xdr:row>
      <xdr:rowOff>16273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7217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96774</xdr:rowOff>
    </xdr:from>
    <xdr:to>
      <xdr:col>6</xdr:col>
      <xdr:colOff>171450</xdr:colOff>
      <xdr:row>40</xdr:row>
      <xdr:rowOff>26924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783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11701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869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物件費については、教師用教科書・指導書（改訂用）購入代の皆増等により、前年度に比べ</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19.6</a:t>
          </a:r>
          <a:r>
            <a:rPr kumimoji="1" lang="ja-JP" altLang="en-US" sz="1300">
              <a:latin typeface="ＭＳ Ｐゴシック" panose="020B0600070205080204" pitchFamily="50" charset="-128"/>
              <a:ea typeface="ＭＳ Ｐゴシック" panose="020B0600070205080204" pitchFamily="50" charset="-128"/>
            </a:rPr>
            <a:t>ポイントとなった。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類似団体平均を上回る状況が継続していることから、事務事業の見直しなどにより費用の抑制に努める。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69850</xdr:rowOff>
    </xdr:from>
    <xdr:to>
      <xdr:col>82</xdr:col>
      <xdr:colOff>107950</xdr:colOff>
      <xdr:row>20</xdr:row>
      <xdr:rowOff>143328</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98700"/>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115405</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54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143328</xdr:rowOff>
    </xdr:from>
    <xdr:to>
      <xdr:col>82</xdr:col>
      <xdr:colOff>196850</xdr:colOff>
      <xdr:row>20</xdr:row>
      <xdr:rowOff>143328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5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156227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04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69850</xdr:rowOff>
    </xdr:from>
    <xdr:to>
      <xdr:col>82</xdr:col>
      <xdr:colOff>196850</xdr:colOff>
      <xdr:row>13</xdr:row>
      <xdr:rowOff>69850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9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94343</xdr:rowOff>
    </xdr:from>
    <xdr:to>
      <xdr:col>82</xdr:col>
      <xdr:colOff>107950</xdr:colOff>
      <xdr:row>19</xdr:row>
      <xdr:rowOff>64407</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3180443"/>
          <a:ext cx="8382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109056</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6808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92529</xdr:rowOff>
    </xdr:from>
    <xdr:to>
      <xdr:col>82</xdr:col>
      <xdr:colOff>158750</xdr:colOff>
      <xdr:row>17</xdr:row>
      <xdr:rowOff>22679</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3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91621</xdr:rowOff>
    </xdr:from>
    <xdr:to>
      <xdr:col>78</xdr:col>
      <xdr:colOff>69850</xdr:colOff>
      <xdr:row>18</xdr:row>
      <xdr:rowOff>94343</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3006271"/>
          <a:ext cx="889000" cy="17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70757</xdr:rowOff>
    </xdr:from>
    <xdr:to>
      <xdr:col>78</xdr:col>
      <xdr:colOff>120650</xdr:colOff>
      <xdr:row>17</xdr:row>
      <xdr:rowOff>907</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11084</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582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91621</xdr:rowOff>
    </xdr:from>
    <xdr:to>
      <xdr:col>73</xdr:col>
      <xdr:colOff>180975</xdr:colOff>
      <xdr:row>17</xdr:row>
      <xdr:rowOff>91621</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30062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133350</xdr:rowOff>
    </xdr:from>
    <xdr:to>
      <xdr:col>74</xdr:col>
      <xdr:colOff>31750</xdr:colOff>
      <xdr:row>16</xdr:row>
      <xdr:rowOff>63500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73677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91621</xdr:rowOff>
    </xdr:from>
    <xdr:to>
      <xdr:col>69</xdr:col>
      <xdr:colOff>92075</xdr:colOff>
      <xdr:row>19</xdr:row>
      <xdr:rowOff>64407</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3006271"/>
          <a:ext cx="889000" cy="315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59871</xdr:rowOff>
    </xdr:from>
    <xdr:to>
      <xdr:col>69</xdr:col>
      <xdr:colOff>142875</xdr:colOff>
      <xdr:row>16</xdr:row>
      <xdr:rowOff>161471</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198</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571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62593</xdr:rowOff>
    </xdr:from>
    <xdr:to>
      <xdr:col>65</xdr:col>
      <xdr:colOff>53975</xdr:colOff>
      <xdr:row>17</xdr:row>
      <xdr:rowOff>164193</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2920</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74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13607</xdr:rowOff>
    </xdr:from>
    <xdr:to>
      <xdr:col>82</xdr:col>
      <xdr:colOff>158750</xdr:colOff>
      <xdr:row>19</xdr:row>
      <xdr:rowOff>115207</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271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157134</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24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43543</xdr:rowOff>
    </xdr:from>
    <xdr:to>
      <xdr:col>78</xdr:col>
      <xdr:colOff>120650</xdr:colOff>
      <xdr:row>18</xdr:row>
      <xdr:rowOff>145143</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12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129920</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216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40821</xdr:rowOff>
    </xdr:from>
    <xdr:to>
      <xdr:col>74</xdr:col>
      <xdr:colOff>31750</xdr:colOff>
      <xdr:row>17</xdr:row>
      <xdr:rowOff>142421</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95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127198</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041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40821</xdr:rowOff>
    </xdr:from>
    <xdr:to>
      <xdr:col>69</xdr:col>
      <xdr:colOff>142875</xdr:colOff>
      <xdr:row>17</xdr:row>
      <xdr:rowOff>142421</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95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127198</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041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13607</xdr:rowOff>
    </xdr:from>
    <xdr:to>
      <xdr:col>65</xdr:col>
      <xdr:colOff>53975</xdr:colOff>
      <xdr:row>19</xdr:row>
      <xdr:rowOff>115207</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271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99984</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357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扶助費については、地域型保育給付事業費負担金等が増となった一方、障害者総合支援法に基づく給付費等が減となったことにより減額となったが、前年度と同じ</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ポイントとなった。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依然として類似団体平均を上回っており、今後も引き続き適正化に努める。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86178</xdr:rowOff>
    </xdr:from>
    <xdr:to>
      <xdr:col>24</xdr:col>
      <xdr:colOff>25400</xdr:colOff>
      <xdr:row>61</xdr:row>
      <xdr:rowOff>53522</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73028"/>
          <a:ext cx="0" cy="1338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25599</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48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53522</xdr:rowOff>
    </xdr:from>
    <xdr:to>
      <xdr:col>24</xdr:col>
      <xdr:colOff>114300</xdr:colOff>
      <xdr:row>61</xdr:row>
      <xdr:rowOff>53522</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511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1105</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86178</xdr:rowOff>
    </xdr:from>
    <xdr:to>
      <xdr:col>24</xdr:col>
      <xdr:colOff>114300</xdr:colOff>
      <xdr:row>53</xdr:row>
      <xdr:rowOff>86178</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61685</xdr:rowOff>
    </xdr:from>
    <xdr:to>
      <xdr:col>24</xdr:col>
      <xdr:colOff>25400</xdr:colOff>
      <xdr:row>58</xdr:row>
      <xdr:rowOff>61685</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100057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92727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52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167822</xdr:rowOff>
    </xdr:from>
    <xdr:to>
      <xdr:col>19</xdr:col>
      <xdr:colOff>187325</xdr:colOff>
      <xdr:row>58</xdr:row>
      <xdr:rowOff>61685</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9404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43543</xdr:rowOff>
    </xdr:from>
    <xdr:to>
      <xdr:col>20</xdr:col>
      <xdr:colOff>38100</xdr:colOff>
      <xdr:row>56</xdr:row>
      <xdr:rowOff>145143</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155320</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413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167822</xdr:rowOff>
    </xdr:from>
    <xdr:to>
      <xdr:col>15</xdr:col>
      <xdr:colOff>98425</xdr:colOff>
      <xdr:row>58</xdr:row>
      <xdr:rowOff>61685</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99404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149678</xdr:rowOff>
    </xdr:from>
    <xdr:to>
      <xdr:col>15</xdr:col>
      <xdr:colOff>149225</xdr:colOff>
      <xdr:row>56</xdr:row>
      <xdr:rowOff>79828</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90005</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34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61685</xdr:rowOff>
    </xdr:from>
    <xdr:to>
      <xdr:col>11</xdr:col>
      <xdr:colOff>9525</xdr:colOff>
      <xdr:row>60</xdr:row>
      <xdr:rowOff>12700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1320800" y="10005785"/>
          <a:ext cx="889000" cy="293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43543</xdr:rowOff>
    </xdr:from>
    <xdr:to>
      <xdr:col>11</xdr:col>
      <xdr:colOff>60325</xdr:colOff>
      <xdr:row>56</xdr:row>
      <xdr:rowOff>145143</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155320</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41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16527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10885</xdr:rowOff>
    </xdr:from>
    <xdr:to>
      <xdr:col>24</xdr:col>
      <xdr:colOff>76200</xdr:colOff>
      <xdr:row>58</xdr:row>
      <xdr:rowOff>112485</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154412</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92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10885</xdr:rowOff>
    </xdr:from>
    <xdr:to>
      <xdr:col>20</xdr:col>
      <xdr:colOff>38100</xdr:colOff>
      <xdr:row>58</xdr:row>
      <xdr:rowOff>112485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97262</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10041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117022</xdr:rowOff>
    </xdr:from>
    <xdr:to>
      <xdr:col>15</xdr:col>
      <xdr:colOff>149225</xdr:colOff>
      <xdr:row>58</xdr:row>
      <xdr:rowOff>47172</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31949</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10885</xdr:rowOff>
    </xdr:from>
    <xdr:to>
      <xdr:col>11</xdr:col>
      <xdr:colOff>60325</xdr:colOff>
      <xdr:row>58</xdr:row>
      <xdr:rowOff>112485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97262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133350</xdr:rowOff>
    </xdr:from>
    <xdr:to>
      <xdr:col>6</xdr:col>
      <xdr:colOff>171450</xdr:colOff>
      <xdr:row>60</xdr:row>
      <xdr:rowOff>63500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48277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維持補修費については、美化プラント施設修繕工事が皆減となったことにより減少したが、繰出金については、介護保険特別会計繰出金や後期高齢者医療広域連合負担金等の増により増加した。</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132443</xdr:rowOff>
    </xdr:from>
    <xdr:to>
      <xdr:col>82</xdr:col>
      <xdr:colOff>107950</xdr:colOff>
      <xdr:row>61</xdr:row>
      <xdr:rowOff>102507</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047843"/>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74584</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102507</xdr:rowOff>
    </xdr:from>
    <xdr:to>
      <xdr:col>82</xdr:col>
      <xdr:colOff>196850</xdr:colOff>
      <xdr:row>61</xdr:row>
      <xdr:rowOff>102507</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47370</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79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132443</xdr:rowOff>
    </xdr:from>
    <xdr:to>
      <xdr:col>82</xdr:col>
      <xdr:colOff>196850</xdr:colOff>
      <xdr:row>52</xdr:row>
      <xdr:rowOff>132443</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04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26307</xdr:rowOff>
    </xdr:from>
    <xdr:to>
      <xdr:col>82</xdr:col>
      <xdr:colOff>107950</xdr:colOff>
      <xdr:row>57</xdr:row>
      <xdr:rowOff>48078</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9798957"/>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65512</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4952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48985</xdr:rowOff>
    </xdr:from>
    <xdr:to>
      <xdr:col>82</xdr:col>
      <xdr:colOff>158750</xdr:colOff>
      <xdr:row>56</xdr:row>
      <xdr:rowOff>150585</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132443</xdr:rowOff>
    </xdr:from>
    <xdr:to>
      <xdr:col>78</xdr:col>
      <xdr:colOff>69850</xdr:colOff>
      <xdr:row>57</xdr:row>
      <xdr:rowOff>26307</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97336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48985</xdr:rowOff>
    </xdr:from>
    <xdr:to>
      <xdr:col>78</xdr:col>
      <xdr:colOff>120650</xdr:colOff>
      <xdr:row>56</xdr:row>
      <xdr:rowOff>150585</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160762</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419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121557</xdr:rowOff>
    </xdr:from>
    <xdr:to>
      <xdr:col>73</xdr:col>
      <xdr:colOff>180975</xdr:colOff>
      <xdr:row>56</xdr:row>
      <xdr:rowOff>132443</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893800" y="97227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16328</xdr:rowOff>
    </xdr:from>
    <xdr:to>
      <xdr:col>74</xdr:col>
      <xdr:colOff>31750</xdr:colOff>
      <xdr:row>56</xdr:row>
      <xdr:rowOff>117928</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128105</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38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121557</xdr:rowOff>
    </xdr:from>
    <xdr:to>
      <xdr:col>69</xdr:col>
      <xdr:colOff>92075</xdr:colOff>
      <xdr:row>57</xdr:row>
      <xdr:rowOff>167822</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flipV="1">
          <a:off x="13004800" y="9722757"/>
          <a:ext cx="889000" cy="217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125185</xdr:rowOff>
    </xdr:from>
    <xdr:to>
      <xdr:col>69</xdr:col>
      <xdr:colOff>142875</xdr:colOff>
      <xdr:row>57</xdr:row>
      <xdr:rowOff>55335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40112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40822</xdr:rowOff>
    </xdr:from>
    <xdr:to>
      <xdr:col>65</xdr:col>
      <xdr:colOff>53975</xdr:colOff>
      <xdr:row>57</xdr:row>
      <xdr:rowOff>142422</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81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152599</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58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168728</xdr:rowOff>
    </xdr:from>
    <xdr:to>
      <xdr:col>82</xdr:col>
      <xdr:colOff>158750</xdr:colOff>
      <xdr:row>57</xdr:row>
      <xdr:rowOff>98878</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76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140805</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742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146957</xdr:rowOff>
    </xdr:from>
    <xdr:to>
      <xdr:col>78</xdr:col>
      <xdr:colOff>120650</xdr:colOff>
      <xdr:row>57</xdr:row>
      <xdr:rowOff>77107</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74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61884</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834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81643</xdr:rowOff>
    </xdr:from>
    <xdr:to>
      <xdr:col>74</xdr:col>
      <xdr:colOff>31750</xdr:colOff>
      <xdr:row>57</xdr:row>
      <xdr:rowOff>11793</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68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168020</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769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70757</xdr:rowOff>
    </xdr:from>
    <xdr:to>
      <xdr:col>69</xdr:col>
      <xdr:colOff>142875</xdr:colOff>
      <xdr:row>57</xdr:row>
      <xdr:rowOff>907</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6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11084</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44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117022</xdr:rowOff>
    </xdr:from>
    <xdr:to>
      <xdr:col>65</xdr:col>
      <xdr:colOff>53975</xdr:colOff>
      <xdr:row>58</xdr:row>
      <xdr:rowOff>47172</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31949</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補助費等については、可燃ごみ処理業務委託料の減や出産祝い金支給事業費補助金の皆減等により減額となったが、割合は相対的に増加し、前年度に比べ</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類似団体平均と比べ</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ポイント下回っている状況であるが、引き続き補助金の必要性や有効性などについて、検証・見直しを行い、適正化に努める。</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149860</xdr:rowOff>
    </xdr:from>
    <xdr:to>
      <xdr:col>82</xdr:col>
      <xdr:colOff>107950</xdr:colOff>
      <xdr:row>40</xdr:row>
      <xdr:rowOff>168148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979160"/>
          <a:ext cx="0" cy="10469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140225</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99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168148</xdr:rowOff>
    </xdr:from>
    <xdr:to>
      <xdr:col>82</xdr:col>
      <xdr:colOff>196850</xdr:colOff>
      <xdr:row>40</xdr:row>
      <xdr:rowOff>168148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7026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64787</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149860</xdr:rowOff>
    </xdr:from>
    <xdr:to>
      <xdr:col>82</xdr:col>
      <xdr:colOff>196850</xdr:colOff>
      <xdr:row>34</xdr:row>
      <xdr:rowOff>149860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143002</xdr:rowOff>
    </xdr:from>
    <xdr:to>
      <xdr:col>82</xdr:col>
      <xdr:colOff>107950</xdr:colOff>
      <xdr:row>35</xdr:row>
      <xdr:rowOff>147574</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5671800" y="614375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126001</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143002</xdr:rowOff>
    </xdr:from>
    <xdr:to>
      <xdr:col>78</xdr:col>
      <xdr:colOff>69850</xdr:colOff>
      <xdr:row>35</xdr:row>
      <xdr:rowOff>147574</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4782800" y="61437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140208</xdr:rowOff>
    </xdr:from>
    <xdr:to>
      <xdr:col>78</xdr:col>
      <xdr:colOff>120650</xdr:colOff>
      <xdr:row>37</xdr:row>
      <xdr:rowOff>70358</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55135</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398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147574</xdr:rowOff>
    </xdr:from>
    <xdr:to>
      <xdr:col>73</xdr:col>
      <xdr:colOff>180975</xdr:colOff>
      <xdr:row>36</xdr:row>
      <xdr:rowOff>21844</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893800" y="614832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121920</xdr:rowOff>
    </xdr:from>
    <xdr:to>
      <xdr:col>74</xdr:col>
      <xdr:colOff>31750</xdr:colOff>
      <xdr:row>37</xdr:row>
      <xdr:rowOff>52070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36847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46990</xdr:rowOff>
    </xdr:from>
    <xdr:to>
      <xdr:col>69</xdr:col>
      <xdr:colOff>92075</xdr:colOff>
      <xdr:row>36</xdr:row>
      <xdr:rowOff>21844</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004800" y="6047740"/>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762</xdr:rowOff>
    </xdr:from>
    <xdr:to>
      <xdr:col>69</xdr:col>
      <xdr:colOff>142875</xdr:colOff>
      <xdr:row>37</xdr:row>
      <xdr:rowOff>102362</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87139</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762</xdr:rowOff>
    </xdr:from>
    <xdr:to>
      <xdr:col>65</xdr:col>
      <xdr:colOff>53975</xdr:colOff>
      <xdr:row>37</xdr:row>
      <xdr:rowOff>102362</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87139</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96774</xdr:rowOff>
    </xdr:from>
    <xdr:to>
      <xdr:col>82</xdr:col>
      <xdr:colOff>158750</xdr:colOff>
      <xdr:row>36</xdr:row>
      <xdr:rowOff>26924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113301</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5942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92202</xdr:rowOff>
    </xdr:from>
    <xdr:to>
      <xdr:col>78</xdr:col>
      <xdr:colOff>120650</xdr:colOff>
      <xdr:row>36</xdr:row>
      <xdr:rowOff>22352</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32529</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5861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96774</xdr:rowOff>
    </xdr:from>
    <xdr:to>
      <xdr:col>74</xdr:col>
      <xdr:colOff>31750</xdr:colOff>
      <xdr:row>36</xdr:row>
      <xdr:rowOff>26924</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37101</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586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142494</xdr:rowOff>
    </xdr:from>
    <xdr:to>
      <xdr:col>69</xdr:col>
      <xdr:colOff>142875</xdr:colOff>
      <xdr:row>36</xdr:row>
      <xdr:rowOff>72644</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82821</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591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167640</xdr:rowOff>
    </xdr:from>
    <xdr:to>
      <xdr:col>65</xdr:col>
      <xdr:colOff>53975</xdr:colOff>
      <xdr:row>35</xdr:row>
      <xdr:rowOff>97790</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107967</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公債費については、平成</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年度に借り入れた幣山下平線整備事業債などの</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件の償還が終了した一方で、令和元年度～令和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年度に借り入れた</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件の元金償還が開始されたことにより増額となり、前年度に比べ</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現状は類似団体を下回っているものの、個別施設計画に基づく公共施設の計画的な修繕や統合などを行っていく必要があることから、将来負担が過度に増大しないよう配慮していく。</a:t>
          </a: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78994</xdr:rowOff>
    </xdr:from>
    <xdr:to>
      <xdr:col>24</xdr:col>
      <xdr:colOff>25400</xdr:colOff>
      <xdr:row>82</xdr:row>
      <xdr:rowOff>8128</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594844"/>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151655</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4039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8128</xdr:rowOff>
    </xdr:from>
    <xdr:to>
      <xdr:col>24</xdr:col>
      <xdr:colOff>114300</xdr:colOff>
      <xdr:row>82</xdr:row>
      <xdr:rowOff>8128</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4067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165371</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338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78994</xdr:rowOff>
    </xdr:from>
    <xdr:to>
      <xdr:col>24</xdr:col>
      <xdr:colOff>114300</xdr:colOff>
      <xdr:row>73</xdr:row>
      <xdr:rowOff>78994</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594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10414</xdr:rowOff>
    </xdr:from>
    <xdr:to>
      <xdr:col>24</xdr:col>
      <xdr:colOff>25400</xdr:colOff>
      <xdr:row>75</xdr:row>
      <xdr:rowOff>28702</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3987800" y="1286916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126001</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156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153924</xdr:rowOff>
    </xdr:from>
    <xdr:to>
      <xdr:col>24</xdr:col>
      <xdr:colOff>76200</xdr:colOff>
      <xdr:row>77</xdr:row>
      <xdr:rowOff>84074</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163576</xdr:rowOff>
    </xdr:from>
    <xdr:to>
      <xdr:col>19</xdr:col>
      <xdr:colOff>187325</xdr:colOff>
      <xdr:row>75</xdr:row>
      <xdr:rowOff>10414</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098800" y="1285087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46482</xdr:rowOff>
    </xdr:from>
    <xdr:to>
      <xdr:col>20</xdr:col>
      <xdr:colOff>38100</xdr:colOff>
      <xdr:row>77</xdr:row>
      <xdr:rowOff>148082</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132859</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3334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145288</xdr:rowOff>
    </xdr:from>
    <xdr:to>
      <xdr:col>15</xdr:col>
      <xdr:colOff>98425</xdr:colOff>
      <xdr:row>74</xdr:row>
      <xdr:rowOff>163576</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2209800" y="1283258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144780</xdr:rowOff>
    </xdr:from>
    <xdr:to>
      <xdr:col>15</xdr:col>
      <xdr:colOff>149225</xdr:colOff>
      <xdr:row>77</xdr:row>
      <xdr:rowOff>74930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59707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90424</xdr:rowOff>
    </xdr:from>
    <xdr:to>
      <xdr:col>11</xdr:col>
      <xdr:colOff>9525</xdr:colOff>
      <xdr:row>74</xdr:row>
      <xdr:rowOff>145288</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a:off x="1320800" y="1277772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153924</xdr:rowOff>
    </xdr:from>
    <xdr:to>
      <xdr:col>11</xdr:col>
      <xdr:colOff>60325</xdr:colOff>
      <xdr:row>77</xdr:row>
      <xdr:rowOff>84074</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68851</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64770</xdr:rowOff>
    </xdr:from>
    <xdr:to>
      <xdr:col>6</xdr:col>
      <xdr:colOff>171450</xdr:colOff>
      <xdr:row>77</xdr:row>
      <xdr:rowOff>166370</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151147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149352</xdr:rowOff>
    </xdr:from>
    <xdr:to>
      <xdr:col>24</xdr:col>
      <xdr:colOff>76200</xdr:colOff>
      <xdr:row>75</xdr:row>
      <xdr:rowOff>79502</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283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165879</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2681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131064</xdr:rowOff>
    </xdr:from>
    <xdr:to>
      <xdr:col>20</xdr:col>
      <xdr:colOff>38100</xdr:colOff>
      <xdr:row>75</xdr:row>
      <xdr:rowOff>61214</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2818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71391</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2587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112776</xdr:rowOff>
    </xdr:from>
    <xdr:to>
      <xdr:col>15</xdr:col>
      <xdr:colOff>149225</xdr:colOff>
      <xdr:row>75</xdr:row>
      <xdr:rowOff>42926</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280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53103</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2568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94488</xdr:rowOff>
    </xdr:from>
    <xdr:to>
      <xdr:col>11</xdr:col>
      <xdr:colOff>60325</xdr:colOff>
      <xdr:row>75</xdr:row>
      <xdr:rowOff>24638</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2781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34815</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255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39624</xdr:rowOff>
    </xdr:from>
    <xdr:to>
      <xdr:col>6</xdr:col>
      <xdr:colOff>171450</xdr:colOff>
      <xdr:row>74</xdr:row>
      <xdr:rowOff>141224</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2726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151401</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2495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扶助費、補助費等は減となったものの、人件費や物件費等の増により前年度に比べ</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ポイント増加した。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類似団体平均との比較においても、</a:t>
          </a:r>
          <a:r>
            <a:rPr kumimoji="1" lang="en-US" altLang="ja-JP" sz="1300">
              <a:latin typeface="ＭＳ Ｐゴシック" panose="020B0600070205080204" pitchFamily="50" charset="-128"/>
              <a:ea typeface="ＭＳ Ｐゴシック" panose="020B0600070205080204" pitchFamily="50" charset="-128"/>
            </a:rPr>
            <a:t>11.8</a:t>
          </a:r>
          <a:r>
            <a:rPr kumimoji="1" lang="ja-JP" altLang="en-US" sz="1300">
              <a:latin typeface="ＭＳ Ｐゴシック" panose="020B0600070205080204" pitchFamily="50" charset="-128"/>
              <a:ea typeface="ＭＳ Ｐゴシック" panose="020B0600070205080204" pitchFamily="50" charset="-128"/>
            </a:rPr>
            <a:t>ポイントの差があり、前年度と比べ差は拡大し、依然として大きな開きがある。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今後も財政の硬直化を招かないよう、経常経費の削減を図り財政基盤の強化に努める。</a:t>
          </a: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163576</xdr:rowOff>
    </xdr:from>
    <xdr:to>
      <xdr:col>82</xdr:col>
      <xdr:colOff>107950</xdr:colOff>
      <xdr:row>80</xdr:row>
      <xdr:rowOff>104139</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507976"/>
          <a:ext cx="0" cy="1312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76216</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104139</xdr:rowOff>
    </xdr:from>
    <xdr:to>
      <xdr:col>82</xdr:col>
      <xdr:colOff>196850</xdr:colOff>
      <xdr:row>80</xdr:row>
      <xdr:rowOff>104139</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78503</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251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163576</xdr:rowOff>
    </xdr:from>
    <xdr:to>
      <xdr:col>82</xdr:col>
      <xdr:colOff>196850</xdr:colOff>
      <xdr:row>72</xdr:row>
      <xdr:rowOff>163576</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507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170435</xdr:rowOff>
    </xdr:from>
    <xdr:to>
      <xdr:col>82</xdr:col>
      <xdr:colOff>107950</xdr:colOff>
      <xdr:row>80</xdr:row>
      <xdr:rowOff>104139</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5671800" y="13714985"/>
          <a:ext cx="838200" cy="10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44721</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074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28194</xdr:rowOff>
    </xdr:from>
    <xdr:to>
      <xdr:col>82</xdr:col>
      <xdr:colOff>158750</xdr:colOff>
      <xdr:row>77</xdr:row>
      <xdr:rowOff>129794</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37846</xdr:rowOff>
    </xdr:from>
    <xdr:to>
      <xdr:col>78</xdr:col>
      <xdr:colOff>69850</xdr:colOff>
      <xdr:row>79</xdr:row>
      <xdr:rowOff>170435</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4782800" y="13582396"/>
          <a:ext cx="889000" cy="132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167639</xdr:rowOff>
    </xdr:from>
    <xdr:to>
      <xdr:col>78</xdr:col>
      <xdr:colOff>120650</xdr:colOff>
      <xdr:row>77</xdr:row>
      <xdr:rowOff>97789</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107966</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37846</xdr:rowOff>
    </xdr:from>
    <xdr:to>
      <xdr:col>73</xdr:col>
      <xdr:colOff>180975</xdr:colOff>
      <xdr:row>80</xdr:row>
      <xdr:rowOff>21844</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893800" y="13582396"/>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44196</xdr:rowOff>
    </xdr:from>
    <xdr:to>
      <xdr:col>74</xdr:col>
      <xdr:colOff>31750</xdr:colOff>
      <xdr:row>76</xdr:row>
      <xdr:rowOff>145796</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155973</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284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8128</xdr:rowOff>
    </xdr:from>
    <xdr:to>
      <xdr:col>69</xdr:col>
      <xdr:colOff>92075</xdr:colOff>
      <xdr:row>80</xdr:row>
      <xdr:rowOff>21844</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004800" y="1372412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73913</xdr:rowOff>
    </xdr:from>
    <xdr:to>
      <xdr:col>69</xdr:col>
      <xdr:colOff>142875</xdr:colOff>
      <xdr:row>78</xdr:row>
      <xdr:rowOff>4063</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14240</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37337</xdr:rowOff>
    </xdr:from>
    <xdr:to>
      <xdr:col>65</xdr:col>
      <xdr:colOff>53975</xdr:colOff>
      <xdr:row>77</xdr:row>
      <xdr:rowOff>138937</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149114</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80</xdr:row>
      <xdr:rowOff>53339</xdr:rowOff>
    </xdr:from>
    <xdr:to>
      <xdr:col>82</xdr:col>
      <xdr:colOff>158750</xdr:colOff>
      <xdr:row>80</xdr:row>
      <xdr:rowOff>154939</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7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133366</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3677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119635</xdr:rowOff>
    </xdr:from>
    <xdr:to>
      <xdr:col>78</xdr:col>
      <xdr:colOff>120650</xdr:colOff>
      <xdr:row>80</xdr:row>
      <xdr:rowOff>49785</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664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34562</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3750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158496</xdr:rowOff>
    </xdr:from>
    <xdr:to>
      <xdr:col>74</xdr:col>
      <xdr:colOff>31750</xdr:colOff>
      <xdr:row>79</xdr:row>
      <xdr:rowOff>88646</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53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73423</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3617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142494</xdr:rowOff>
    </xdr:from>
    <xdr:to>
      <xdr:col>69</xdr:col>
      <xdr:colOff>142875</xdr:colOff>
      <xdr:row>80</xdr:row>
      <xdr:rowOff>72644</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687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57421</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3773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128778</xdr:rowOff>
    </xdr:from>
    <xdr:to>
      <xdr:col>65</xdr:col>
      <xdr:colOff>53975</xdr:colOff>
      <xdr:row>80</xdr:row>
      <xdr:rowOff>58928</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67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43705</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375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神奈川県愛川町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51333</xdr:rowOff>
    </xdr:from>
    <xdr:to>
      <xdr:col>29</xdr:col>
      <xdr:colOff>127000</xdr:colOff>
      <xdr:row>20</xdr:row>
      <xdr:rowOff>111970</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84908"/>
          <a:ext cx="0" cy="160368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84047</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60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111970</xdr:rowOff>
    </xdr:from>
    <xdr:to>
      <xdr:col>30</xdr:col>
      <xdr:colOff>25400</xdr:colOff>
      <xdr:row>20</xdr:row>
      <xdr:rowOff>111970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885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137710</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28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51333</xdr:rowOff>
    </xdr:from>
    <xdr:to>
      <xdr:col>30</xdr:col>
      <xdr:colOff>25400</xdr:colOff>
      <xdr:row>11</xdr:row>
      <xdr:rowOff>51333</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849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86995</xdr:rowOff>
    </xdr:from>
    <xdr:to>
      <xdr:col>29</xdr:col>
      <xdr:colOff>127000</xdr:colOff>
      <xdr:row>17</xdr:row>
      <xdr:rowOff>113322</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049270"/>
          <a:ext cx="647700" cy="263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71772</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30340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37052</xdr:rowOff>
    </xdr:from>
    <xdr:to>
      <xdr:col>29</xdr:col>
      <xdr:colOff>177800</xdr:colOff>
      <xdr:row>17</xdr:row>
      <xdr:rowOff>138652</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993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113322</xdr:rowOff>
    </xdr:from>
    <xdr:to>
      <xdr:col>26</xdr:col>
      <xdr:colOff>50800</xdr:colOff>
      <xdr:row>17</xdr:row>
      <xdr:rowOff>141973</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075597"/>
          <a:ext cx="698500" cy="286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87325</xdr:rowOff>
    </xdr:from>
    <xdr:to>
      <xdr:col>26</xdr:col>
      <xdr:colOff>101600</xdr:colOff>
      <xdr:row>18</xdr:row>
      <xdr:rowOff>17475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496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2252</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135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125381</xdr:rowOff>
    </xdr:from>
    <xdr:to>
      <xdr:col>22</xdr:col>
      <xdr:colOff>114300</xdr:colOff>
      <xdr:row>17</xdr:row>
      <xdr:rowOff>141973</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3087656"/>
          <a:ext cx="698500" cy="165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101289</xdr:rowOff>
    </xdr:from>
    <xdr:to>
      <xdr:col>22</xdr:col>
      <xdr:colOff>165100</xdr:colOff>
      <xdr:row>18</xdr:row>
      <xdr:rowOff>31439</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635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16216</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149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125381</xdr:rowOff>
    </xdr:from>
    <xdr:to>
      <xdr:col>18</xdr:col>
      <xdr:colOff>177800</xdr:colOff>
      <xdr:row>18</xdr:row>
      <xdr:rowOff>24397</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087656"/>
          <a:ext cx="698500" cy="704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2915</xdr:rowOff>
    </xdr:from>
    <xdr:to>
      <xdr:col>19</xdr:col>
      <xdr:colOff>38100</xdr:colOff>
      <xdr:row>18</xdr:row>
      <xdr:rowOff>104515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1366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89292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22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15545</xdr:rowOff>
    </xdr:from>
    <xdr:to>
      <xdr:col>15</xdr:col>
      <xdr:colOff>101600</xdr:colOff>
      <xdr:row>18</xdr:row>
      <xdr:rowOff>117145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1492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101922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235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36195</xdr:rowOff>
    </xdr:from>
    <xdr:to>
      <xdr:col>29</xdr:col>
      <xdr:colOff>177800</xdr:colOff>
      <xdr:row>17</xdr:row>
      <xdr:rowOff>137795</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9984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52722</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843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62522</xdr:rowOff>
    </xdr:from>
    <xdr:to>
      <xdr:col>26</xdr:col>
      <xdr:colOff>101600</xdr:colOff>
      <xdr:row>17</xdr:row>
      <xdr:rowOff>164122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0247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2849</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7936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91173</xdr:rowOff>
    </xdr:from>
    <xdr:to>
      <xdr:col>22</xdr:col>
      <xdr:colOff>165100</xdr:colOff>
      <xdr:row>18</xdr:row>
      <xdr:rowOff>21323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0534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31500</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822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74581</xdr:rowOff>
    </xdr:from>
    <xdr:to>
      <xdr:col>19</xdr:col>
      <xdr:colOff>38100</xdr:colOff>
      <xdr:row>18</xdr:row>
      <xdr:rowOff>4731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0368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14908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80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145047</xdr:rowOff>
    </xdr:from>
    <xdr:to>
      <xdr:col>15</xdr:col>
      <xdr:colOff>101600</xdr:colOff>
      <xdr:row>18</xdr:row>
      <xdr:rowOff>75197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1073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85374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876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39</xdr:row>
      <xdr:rowOff>12700</xdr:rowOff>
    </xdr:from>
    <xdr:to>
      <xdr:col>33</xdr:col>
      <xdr:colOff>114300</xdr:colOff>
      <xdr:row>39</xdr:row>
      <xdr:rowOff>12700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51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241300</xdr:rowOff>
    </xdr:from>
    <xdr:to>
      <xdr:col>33</xdr:col>
      <xdr:colOff>114300</xdr:colOff>
      <xdr:row>37</xdr:row>
      <xdr:rowOff>241300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127000</xdr:rowOff>
    </xdr:from>
    <xdr:to>
      <xdr:col>33</xdr:col>
      <xdr:colOff>114300</xdr:colOff>
      <xdr:row>36</xdr:row>
      <xdr:rowOff>127000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080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327677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93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241300</xdr:rowOff>
    </xdr:from>
    <xdr:to>
      <xdr:col>33</xdr:col>
      <xdr:colOff>114300</xdr:colOff>
      <xdr:row>34</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508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366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12700</xdr:rowOff>
    </xdr:from>
    <xdr:to>
      <xdr:col>33</xdr:col>
      <xdr:colOff>114300</xdr:colOff>
      <xdr:row>33</xdr:row>
      <xdr:rowOff>12700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937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41927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79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170206</xdr:rowOff>
    </xdr:from>
    <xdr:to>
      <xdr:col>29</xdr:col>
      <xdr:colOff>127000</xdr:colOff>
      <xdr:row>37</xdr:row>
      <xdr:rowOff>206439</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094756"/>
          <a:ext cx="0" cy="123638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178516</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303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206439</xdr:rowOff>
    </xdr:from>
    <xdr:to>
      <xdr:col>30</xdr:col>
      <xdr:colOff>25400</xdr:colOff>
      <xdr:row>37</xdr:row>
      <xdr:rowOff>206439</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3311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85133</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838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170206</xdr:rowOff>
    </xdr:from>
    <xdr:to>
      <xdr:col>30</xdr:col>
      <xdr:colOff>25400</xdr:colOff>
      <xdr:row>33</xdr:row>
      <xdr:rowOff>170206</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0947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160462</xdr:rowOff>
    </xdr:from>
    <xdr:to>
      <xdr:col>29</xdr:col>
      <xdr:colOff>127000</xdr:colOff>
      <xdr:row>37</xdr:row>
      <xdr:rowOff>187979</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5003800" y="7285162"/>
          <a:ext cx="647700" cy="275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80011</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690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234934</xdr:rowOff>
    </xdr:from>
    <xdr:to>
      <xdr:col>29</xdr:col>
      <xdr:colOff>177800</xdr:colOff>
      <xdr:row>35</xdr:row>
      <xdr:rowOff>336534</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8452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187979</xdr:rowOff>
    </xdr:from>
    <xdr:to>
      <xdr:col>26</xdr:col>
      <xdr:colOff>50800</xdr:colOff>
      <xdr:row>37</xdr:row>
      <xdr:rowOff>224269</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4305300" y="7312679"/>
          <a:ext cx="698500" cy="362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251879</xdr:rowOff>
    </xdr:from>
    <xdr:to>
      <xdr:col>26</xdr:col>
      <xdr:colOff>101600</xdr:colOff>
      <xdr:row>36</xdr:row>
      <xdr:rowOff>10579</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8622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20756</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6311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224269</xdr:rowOff>
    </xdr:from>
    <xdr:to>
      <xdr:col>22</xdr:col>
      <xdr:colOff>114300</xdr:colOff>
      <xdr:row>37</xdr:row>
      <xdr:rowOff>284220</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3606800" y="7348969"/>
          <a:ext cx="698500" cy="599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311972</xdr:rowOff>
    </xdr:from>
    <xdr:to>
      <xdr:col>22</xdr:col>
      <xdr:colOff>165100</xdr:colOff>
      <xdr:row>36</xdr:row>
      <xdr:rowOff>70672</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9223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80849</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691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284220</xdr:rowOff>
    </xdr:from>
    <xdr:to>
      <xdr:col>18</xdr:col>
      <xdr:colOff>177800</xdr:colOff>
      <xdr:row>38</xdr:row>
      <xdr:rowOff>12414</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flipV="1">
          <a:off x="2908300" y="7408920"/>
          <a:ext cx="698500" cy="710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6562</xdr:rowOff>
    </xdr:from>
    <xdr:to>
      <xdr:col>19</xdr:col>
      <xdr:colOff>38100</xdr:colOff>
      <xdr:row>36</xdr:row>
      <xdr:rowOff>108162</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9598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118339</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728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297542</xdr:rowOff>
    </xdr:from>
    <xdr:to>
      <xdr:col>15</xdr:col>
      <xdr:colOff>101600</xdr:colOff>
      <xdr:row>36</xdr:row>
      <xdr:rowOff>56242</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9078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66419</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676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109662</xdr:rowOff>
    </xdr:from>
    <xdr:to>
      <xdr:col>29</xdr:col>
      <xdr:colOff>177800</xdr:colOff>
      <xdr:row>37</xdr:row>
      <xdr:rowOff>211262</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72343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18239</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7142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137179</xdr:rowOff>
    </xdr:from>
    <xdr:to>
      <xdr:col>26</xdr:col>
      <xdr:colOff>101600</xdr:colOff>
      <xdr:row>37</xdr:row>
      <xdr:rowOff>238779</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72618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223556</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73482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173469</xdr:rowOff>
    </xdr:from>
    <xdr:to>
      <xdr:col>22</xdr:col>
      <xdr:colOff>165100</xdr:colOff>
      <xdr:row>37</xdr:row>
      <xdr:rowOff>275069</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72981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259846</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7384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233420</xdr:rowOff>
    </xdr:from>
    <xdr:to>
      <xdr:col>19</xdr:col>
      <xdr:colOff>38100</xdr:colOff>
      <xdr:row>37</xdr:row>
      <xdr:rowOff>335020</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73581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319797</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744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304514</xdr:rowOff>
    </xdr:from>
    <xdr:to>
      <xdr:col>15</xdr:col>
      <xdr:colOff>101600</xdr:colOff>
      <xdr:row>38</xdr:row>
      <xdr:rowOff>63214</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74292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47991</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7515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神奈川県愛川町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39,498
36,106
34.28
15,030,941
14,361,108
558,020
9,004,715
5,990,797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109933</xdr:rowOff>
    </xdr:from>
    <xdr:to>
      <xdr:col>24</xdr:col>
      <xdr:colOff>62865</xdr:colOff>
      <xdr:row>38</xdr:row>
      <xdr:rowOff>60800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53433"/>
          <a:ext cx="1270" cy="1322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64627</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79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60800</xdr:rowOff>
    </xdr:from>
    <xdr:to>
      <xdr:col>24</xdr:col>
      <xdr:colOff>152400</xdr:colOff>
      <xdr:row>38</xdr:row>
      <xdr:rowOff>60800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56610</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28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133,823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109933</xdr:rowOff>
    </xdr:from>
    <xdr:to>
      <xdr:col>24</xdr:col>
      <xdr:colOff>152400</xdr:colOff>
      <xdr:row>30</xdr:row>
      <xdr:rowOff>109933</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53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7831</xdr:rowOff>
    </xdr:from>
    <xdr:to>
      <xdr:col>24</xdr:col>
      <xdr:colOff>63500</xdr:colOff>
      <xdr:row>35</xdr:row>
      <xdr:rowOff>20648</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008581"/>
          <a:ext cx="838200" cy="12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81631</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0823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103204</xdr:rowOff>
    </xdr:from>
    <xdr:to>
      <xdr:col>24</xdr:col>
      <xdr:colOff>114300</xdr:colOff>
      <xdr:row>36</xdr:row>
      <xdr:rowOff>33354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10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20648</xdr:rowOff>
    </xdr:from>
    <xdr:to>
      <xdr:col>19</xdr:col>
      <xdr:colOff>177800</xdr:colOff>
      <xdr:row>35</xdr:row>
      <xdr:rowOff>43133</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021398"/>
          <a:ext cx="889000" cy="22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140629</xdr:rowOff>
    </xdr:from>
    <xdr:to>
      <xdr:col>20</xdr:col>
      <xdr:colOff>38100</xdr:colOff>
      <xdr:row>36</xdr:row>
      <xdr:rowOff>70779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141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61906</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234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27980</xdr:rowOff>
    </xdr:from>
    <xdr:to>
      <xdr:col>15</xdr:col>
      <xdr:colOff>50800</xdr:colOff>
      <xdr:row>35</xdr:row>
      <xdr:rowOff>43133</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6028730"/>
          <a:ext cx="889000" cy="15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149414</xdr:rowOff>
    </xdr:from>
    <xdr:to>
      <xdr:col>15</xdr:col>
      <xdr:colOff>101600</xdr:colOff>
      <xdr:row>36</xdr:row>
      <xdr:rowOff>79564</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150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70691</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242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27980</xdr:rowOff>
    </xdr:from>
    <xdr:to>
      <xdr:col>10</xdr:col>
      <xdr:colOff>114300</xdr:colOff>
      <xdr:row>36</xdr:row>
      <xdr:rowOff>26347</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028730"/>
          <a:ext cx="889000" cy="16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54218</xdr:rowOff>
    </xdr:from>
    <xdr:to>
      <xdr:col>10</xdr:col>
      <xdr:colOff>165100</xdr:colOff>
      <xdr:row>36</xdr:row>
      <xdr:rowOff>155818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26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146945</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319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16026</xdr:rowOff>
    </xdr:from>
    <xdr:to>
      <xdr:col>6</xdr:col>
      <xdr:colOff>38100</xdr:colOff>
      <xdr:row>37</xdr:row>
      <xdr:rowOff>117626</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3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108753</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452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128481</xdr:rowOff>
    </xdr:from>
    <xdr:to>
      <xdr:col>24</xdr:col>
      <xdr:colOff>114300</xdr:colOff>
      <xdr:row>35</xdr:row>
      <xdr:rowOff>58631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957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151358</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809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141298</xdr:rowOff>
    </xdr:from>
    <xdr:to>
      <xdr:col>20</xdr:col>
      <xdr:colOff>38100</xdr:colOff>
      <xdr:row>35</xdr:row>
      <xdr:rowOff>71448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970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87975</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574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163783</xdr:rowOff>
    </xdr:from>
    <xdr:to>
      <xdr:col>15</xdr:col>
      <xdr:colOff>101600</xdr:colOff>
      <xdr:row>35</xdr:row>
      <xdr:rowOff>93933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993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110460</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5768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148630</xdr:rowOff>
    </xdr:from>
    <xdr:to>
      <xdr:col>10</xdr:col>
      <xdr:colOff>165100</xdr:colOff>
      <xdr:row>35</xdr:row>
      <xdr:rowOff>78780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597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95307</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5753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146997</xdr:rowOff>
    </xdr:from>
    <xdr:to>
      <xdr:col>6</xdr:col>
      <xdr:colOff>38100</xdr:colOff>
      <xdr:row>36</xdr:row>
      <xdr:rowOff>77147</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147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93674</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5922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91429</xdr:rowOff>
    </xdr:from>
    <xdr:to>
      <xdr:col>24</xdr:col>
      <xdr:colOff>62865</xdr:colOff>
      <xdr:row>59</xdr:row>
      <xdr:rowOff>7624</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663929"/>
          <a:ext cx="1270" cy="14592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11451</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127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7624</xdr:rowOff>
    </xdr:from>
    <xdr:to>
      <xdr:col>24</xdr:col>
      <xdr:colOff>152400</xdr:colOff>
      <xdr:row>59</xdr:row>
      <xdr:rowOff>7624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23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38106</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39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91429</xdr:rowOff>
    </xdr:from>
    <xdr:to>
      <xdr:col>24</xdr:col>
      <xdr:colOff>152400</xdr:colOff>
      <xdr:row>50</xdr:row>
      <xdr:rowOff>91429</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663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165340</xdr:rowOff>
    </xdr:from>
    <xdr:to>
      <xdr:col>24</xdr:col>
      <xdr:colOff>63500</xdr:colOff>
      <xdr:row>58</xdr:row>
      <xdr:rowOff>52210</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9937990"/>
          <a:ext cx="838200" cy="58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32435</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6336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9558</xdr:rowOff>
    </xdr:from>
    <xdr:to>
      <xdr:col>24</xdr:col>
      <xdr:colOff>114300</xdr:colOff>
      <xdr:row>57</xdr:row>
      <xdr:rowOff>111158</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782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165340</xdr:rowOff>
    </xdr:from>
    <xdr:to>
      <xdr:col>19</xdr:col>
      <xdr:colOff>177800</xdr:colOff>
      <xdr:row>58</xdr:row>
      <xdr:rowOff>45114</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937990"/>
          <a:ext cx="889000" cy="51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11432</xdr:rowOff>
    </xdr:from>
    <xdr:to>
      <xdr:col>20</xdr:col>
      <xdr:colOff>38100</xdr:colOff>
      <xdr:row>57</xdr:row>
      <xdr:rowOff>113032</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784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129559</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559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45114</xdr:rowOff>
    </xdr:from>
    <xdr:to>
      <xdr:col>15</xdr:col>
      <xdr:colOff>50800</xdr:colOff>
      <xdr:row>58</xdr:row>
      <xdr:rowOff>154934</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989214"/>
          <a:ext cx="889000" cy="109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68225</xdr:rowOff>
    </xdr:from>
    <xdr:to>
      <xdr:col>15</xdr:col>
      <xdr:colOff>101600</xdr:colOff>
      <xdr:row>57</xdr:row>
      <xdr:rowOff>169825</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840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14902</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616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95553</xdr:rowOff>
    </xdr:from>
    <xdr:to>
      <xdr:col>10</xdr:col>
      <xdr:colOff>114300</xdr:colOff>
      <xdr:row>58</xdr:row>
      <xdr:rowOff>154934</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1130300" y="10039653"/>
          <a:ext cx="889000" cy="59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110141</xdr:rowOff>
    </xdr:from>
    <xdr:to>
      <xdr:col>10</xdr:col>
      <xdr:colOff>165100</xdr:colOff>
      <xdr:row>58</xdr:row>
      <xdr:rowOff>40291</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82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56818</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658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92713</xdr:rowOff>
    </xdr:from>
    <xdr:to>
      <xdr:col>6</xdr:col>
      <xdr:colOff>38100</xdr:colOff>
      <xdr:row>58</xdr:row>
      <xdr:rowOff>22863</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65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39390</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640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1410</xdr:rowOff>
    </xdr:from>
    <xdr:to>
      <xdr:col>24</xdr:col>
      <xdr:colOff>114300</xdr:colOff>
      <xdr:row>58</xdr:row>
      <xdr:rowOff>103010</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945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87787</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860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114540</xdr:rowOff>
    </xdr:from>
    <xdr:to>
      <xdr:col>20</xdr:col>
      <xdr:colOff>38100</xdr:colOff>
      <xdr:row>58</xdr:row>
      <xdr:rowOff>44690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88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35817</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979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165764</xdr:rowOff>
    </xdr:from>
    <xdr:to>
      <xdr:col>15</xdr:col>
      <xdr:colOff>101600</xdr:colOff>
      <xdr:row>58</xdr:row>
      <xdr:rowOff>95914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93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87041</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10031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104134</xdr:rowOff>
    </xdr:from>
    <xdr:to>
      <xdr:col>10</xdr:col>
      <xdr:colOff>165100</xdr:colOff>
      <xdr:row>59</xdr:row>
      <xdr:rowOff>34284</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10048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25411</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10140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44753</xdr:rowOff>
    </xdr:from>
    <xdr:to>
      <xdr:col>6</xdr:col>
      <xdr:colOff>38100</xdr:colOff>
      <xdr:row>58</xdr:row>
      <xdr:rowOff>146353</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988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137480</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10081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37135</xdr:rowOff>
    </xdr:from>
    <xdr:to>
      <xdr:col>24</xdr:col>
      <xdr:colOff>62865</xdr:colOff>
      <xdr:row>78</xdr:row>
      <xdr:rowOff>143053</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210085"/>
          <a:ext cx="1270" cy="1306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146880</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199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143053</xdr:rowOff>
    </xdr:from>
    <xdr:to>
      <xdr:col>24</xdr:col>
      <xdr:colOff>152400</xdr:colOff>
      <xdr:row>78</xdr:row>
      <xdr:rowOff>143053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16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155262</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985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37135</xdr:rowOff>
    </xdr:from>
    <xdr:to>
      <xdr:col>24</xdr:col>
      <xdr:colOff>152400</xdr:colOff>
      <xdr:row>71</xdr:row>
      <xdr:rowOff>37135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210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37364</xdr:rowOff>
    </xdr:from>
    <xdr:to>
      <xdr:col>24</xdr:col>
      <xdr:colOff>63500</xdr:colOff>
      <xdr:row>78</xdr:row>
      <xdr:rowOff>86437</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3797300" y="13410464"/>
          <a:ext cx="838200" cy="49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156887</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0156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134010</xdr:rowOff>
    </xdr:from>
    <xdr:to>
      <xdr:col>24</xdr:col>
      <xdr:colOff>114300</xdr:colOff>
      <xdr:row>77</xdr:row>
      <xdr:rowOff>64160</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164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37364</xdr:rowOff>
    </xdr:from>
    <xdr:to>
      <xdr:col>19</xdr:col>
      <xdr:colOff>177800</xdr:colOff>
      <xdr:row>78</xdr:row>
      <xdr:rowOff>81102</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410464"/>
          <a:ext cx="889000" cy="43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130277</xdr:rowOff>
    </xdr:from>
    <xdr:to>
      <xdr:col>20</xdr:col>
      <xdr:colOff>38100</xdr:colOff>
      <xdr:row>77</xdr:row>
      <xdr:rowOff>60427</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16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76954</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2935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60985</xdr:rowOff>
    </xdr:from>
    <xdr:to>
      <xdr:col>15</xdr:col>
      <xdr:colOff>50800</xdr:colOff>
      <xdr:row>78</xdr:row>
      <xdr:rowOff>81102</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019300" y="13434085"/>
          <a:ext cx="889000" cy="20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112140</xdr:rowOff>
    </xdr:from>
    <xdr:to>
      <xdr:col>15</xdr:col>
      <xdr:colOff>101600</xdr:colOff>
      <xdr:row>77</xdr:row>
      <xdr:rowOff>42290</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142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58818</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2917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60985</xdr:rowOff>
    </xdr:from>
    <xdr:to>
      <xdr:col>10</xdr:col>
      <xdr:colOff>114300</xdr:colOff>
      <xdr:row>78</xdr:row>
      <xdr:rowOff>81407</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434085"/>
          <a:ext cx="889000" cy="20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169444</xdr:rowOff>
    </xdr:from>
    <xdr:to>
      <xdr:col>10</xdr:col>
      <xdr:colOff>165100</xdr:colOff>
      <xdr:row>77</xdr:row>
      <xdr:rowOff>99594</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19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116121</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2974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16129</xdr:rowOff>
    </xdr:from>
    <xdr:to>
      <xdr:col>6</xdr:col>
      <xdr:colOff>38100</xdr:colOff>
      <xdr:row>77</xdr:row>
      <xdr:rowOff>117729</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217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134256</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2993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35637</xdr:rowOff>
    </xdr:from>
    <xdr:to>
      <xdr:col>24</xdr:col>
      <xdr:colOff>114300</xdr:colOff>
      <xdr:row>78</xdr:row>
      <xdr:rowOff>137237</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40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122014</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323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158014</xdr:rowOff>
    </xdr:from>
    <xdr:to>
      <xdr:col>20</xdr:col>
      <xdr:colOff>38100</xdr:colOff>
      <xdr:row>78</xdr:row>
      <xdr:rowOff>88164</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359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79291</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45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30302</xdr:rowOff>
    </xdr:from>
    <xdr:to>
      <xdr:col>15</xdr:col>
      <xdr:colOff>101600</xdr:colOff>
      <xdr:row>78</xdr:row>
      <xdr:rowOff>131902</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403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123029</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496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10185</xdr:rowOff>
    </xdr:from>
    <xdr:to>
      <xdr:col>10</xdr:col>
      <xdr:colOff>165100</xdr:colOff>
      <xdr:row>78</xdr:row>
      <xdr:rowOff>111785</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383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102912</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476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30607</xdr:rowOff>
    </xdr:from>
    <xdr:to>
      <xdr:col>6</xdr:col>
      <xdr:colOff>38100</xdr:colOff>
      <xdr:row>78</xdr:row>
      <xdr:rowOff>132207</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403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123334</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496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125713</xdr:rowOff>
    </xdr:from>
    <xdr:to>
      <xdr:col>24</xdr:col>
      <xdr:colOff>62865</xdr:colOff>
      <xdr:row>98</xdr:row>
      <xdr:rowOff>99724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556213"/>
          <a:ext cx="1270" cy="1345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103551</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905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99724</xdr:rowOff>
    </xdr:from>
    <xdr:to>
      <xdr:col>24</xdr:col>
      <xdr:colOff>152400</xdr:colOff>
      <xdr:row>98</xdr:row>
      <xdr:rowOff>99724</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901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72390</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331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125713</xdr:rowOff>
    </xdr:from>
    <xdr:to>
      <xdr:col>24</xdr:col>
      <xdr:colOff>152400</xdr:colOff>
      <xdr:row>90</xdr:row>
      <xdr:rowOff>125713</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556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57547</xdr:rowOff>
    </xdr:from>
    <xdr:to>
      <xdr:col>24</xdr:col>
      <xdr:colOff>63500</xdr:colOff>
      <xdr:row>96</xdr:row>
      <xdr:rowOff>152758</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97300" y="16516747"/>
          <a:ext cx="838200" cy="95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21094</xdr:rowOff>
    </xdr:from>
    <xdr:ext cx="534377"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3088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169667</xdr:rowOff>
    </xdr:from>
    <xdr:to>
      <xdr:col>24</xdr:col>
      <xdr:colOff>114300</xdr:colOff>
      <xdr:row>96</xdr:row>
      <xdr:rowOff>99817</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45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167261</xdr:rowOff>
    </xdr:from>
    <xdr:to>
      <xdr:col>19</xdr:col>
      <xdr:colOff>177800</xdr:colOff>
      <xdr:row>96</xdr:row>
      <xdr:rowOff>152758</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2908300" y="16455011"/>
          <a:ext cx="889000" cy="15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69326</xdr:rowOff>
    </xdr:from>
    <xdr:to>
      <xdr:col>20</xdr:col>
      <xdr:colOff>38100</xdr:colOff>
      <xdr:row>96</xdr:row>
      <xdr:rowOff>170926</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52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16003</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530111" y="16303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167261</xdr:rowOff>
    </xdr:from>
    <xdr:to>
      <xdr:col>15</xdr:col>
      <xdr:colOff>50800</xdr:colOff>
      <xdr:row>97</xdr:row>
      <xdr:rowOff>141371</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455011"/>
          <a:ext cx="889000" cy="317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60168</xdr:rowOff>
    </xdr:from>
    <xdr:to>
      <xdr:col>15</xdr:col>
      <xdr:colOff>101600</xdr:colOff>
      <xdr:row>95</xdr:row>
      <xdr:rowOff>161768</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347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6845</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41111" y="16123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141371</xdr:rowOff>
    </xdr:from>
    <xdr:to>
      <xdr:col>10</xdr:col>
      <xdr:colOff>114300</xdr:colOff>
      <xdr:row>97</xdr:row>
      <xdr:rowOff>153687</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772021"/>
          <a:ext cx="889000" cy="1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25535</xdr:rowOff>
    </xdr:from>
    <xdr:to>
      <xdr:col>10</xdr:col>
      <xdr:colOff>165100</xdr:colOff>
      <xdr:row>97</xdr:row>
      <xdr:rowOff>127135</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65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143662</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431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72213</xdr:rowOff>
    </xdr:from>
    <xdr:to>
      <xdr:col>6</xdr:col>
      <xdr:colOff>38100</xdr:colOff>
      <xdr:row>98</xdr:row>
      <xdr:rowOff>2363</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702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18890</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478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6747</xdr:rowOff>
    </xdr:from>
    <xdr:to>
      <xdr:col>24</xdr:col>
      <xdr:colOff>114300</xdr:colOff>
      <xdr:row>96</xdr:row>
      <xdr:rowOff>108347</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465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156624</xdr:rowOff>
    </xdr:from>
    <xdr:ext cx="534377"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444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101958</xdr:rowOff>
    </xdr:from>
    <xdr:to>
      <xdr:col>20</xdr:col>
      <xdr:colOff>38100</xdr:colOff>
      <xdr:row>97</xdr:row>
      <xdr:rowOff>32108</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561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23235</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530111" y="16653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116461</xdr:rowOff>
    </xdr:from>
    <xdr:to>
      <xdr:col>15</xdr:col>
      <xdr:colOff>101600</xdr:colOff>
      <xdr:row>96</xdr:row>
      <xdr:rowOff>46611</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404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37738</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41111" y="16496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90571</xdr:rowOff>
    </xdr:from>
    <xdr:to>
      <xdr:col>10</xdr:col>
      <xdr:colOff>165100</xdr:colOff>
      <xdr:row>98</xdr:row>
      <xdr:rowOff>20721</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721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11848</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813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102887</xdr:rowOff>
    </xdr:from>
    <xdr:to>
      <xdr:col>6</xdr:col>
      <xdr:colOff>38100</xdr:colOff>
      <xdr:row>98</xdr:row>
      <xdr:rowOff>33037</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73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24164</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826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170616</xdr:rowOff>
    </xdr:from>
    <xdr:to>
      <xdr:col>54</xdr:col>
      <xdr:colOff>189865</xdr:colOff>
      <xdr:row>37</xdr:row>
      <xdr:rowOff>166474</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314116"/>
          <a:ext cx="1270" cy="1196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170301</xdr:rowOff>
    </xdr:from>
    <xdr:ext cx="534377"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513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166474</xdr:rowOff>
    </xdr:from>
    <xdr:to>
      <xdr:col>55</xdr:col>
      <xdr:colOff>88900</xdr:colOff>
      <xdr:row>37</xdr:row>
      <xdr:rowOff>166474</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510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117293</xdr:rowOff>
    </xdr:from>
    <xdr:ext cx="599010"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089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170616</xdr:rowOff>
    </xdr:from>
    <xdr:to>
      <xdr:col>55</xdr:col>
      <xdr:colOff>88900</xdr:colOff>
      <xdr:row>30</xdr:row>
      <xdr:rowOff>170616</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314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117238</xdr:rowOff>
    </xdr:from>
    <xdr:to>
      <xdr:col>55</xdr:col>
      <xdr:colOff>0</xdr:colOff>
      <xdr:row>37</xdr:row>
      <xdr:rowOff>122706</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9639300" y="6460888"/>
          <a:ext cx="838200" cy="5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118123</xdr:rowOff>
    </xdr:from>
    <xdr:ext cx="534377"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61188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95246</xdr:rowOff>
    </xdr:from>
    <xdr:to>
      <xdr:col>55</xdr:col>
      <xdr:colOff>50800</xdr:colOff>
      <xdr:row>37</xdr:row>
      <xdr:rowOff>25396</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6267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122706</xdr:rowOff>
    </xdr:from>
    <xdr:to>
      <xdr:col>50</xdr:col>
      <xdr:colOff>114300</xdr:colOff>
      <xdr:row>37</xdr:row>
      <xdr:rowOff>156301</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8750300" y="6466356"/>
          <a:ext cx="889000" cy="33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109158</xdr:rowOff>
    </xdr:from>
    <xdr:to>
      <xdr:col>50</xdr:col>
      <xdr:colOff>165100</xdr:colOff>
      <xdr:row>37</xdr:row>
      <xdr:rowOff>39308</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6281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55835</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72111" y="6056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4794</xdr:rowOff>
    </xdr:from>
    <xdr:to>
      <xdr:col>45</xdr:col>
      <xdr:colOff>177800</xdr:colOff>
      <xdr:row>37</xdr:row>
      <xdr:rowOff>156301</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7861300" y="6005544"/>
          <a:ext cx="889000" cy="494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134593</xdr:rowOff>
    </xdr:from>
    <xdr:to>
      <xdr:col>46</xdr:col>
      <xdr:colOff>38100</xdr:colOff>
      <xdr:row>37</xdr:row>
      <xdr:rowOff>64743</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6306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81270</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83111" y="6082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4794</xdr:rowOff>
    </xdr:from>
    <xdr:to>
      <xdr:col>41</xdr:col>
      <xdr:colOff>50800</xdr:colOff>
      <xdr:row>38</xdr:row>
      <xdr:rowOff>42888</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6972300" y="6005544"/>
          <a:ext cx="889000" cy="552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17261</xdr:rowOff>
    </xdr:from>
    <xdr:to>
      <xdr:col>41</xdr:col>
      <xdr:colOff>101600</xdr:colOff>
      <xdr:row>34</xdr:row>
      <xdr:rowOff>118861</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5846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135388</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61795" y="5621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159185</xdr:rowOff>
    </xdr:from>
    <xdr:to>
      <xdr:col>36</xdr:col>
      <xdr:colOff>165100</xdr:colOff>
      <xdr:row>37</xdr:row>
      <xdr:rowOff>89335</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331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105862</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106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66438</xdr:rowOff>
    </xdr:from>
    <xdr:to>
      <xdr:col>55</xdr:col>
      <xdr:colOff>50800</xdr:colOff>
      <xdr:row>37</xdr:row>
      <xdr:rowOff>168038</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6410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152815</xdr:rowOff>
    </xdr:from>
    <xdr:ext cx="534377"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6325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71906</xdr:rowOff>
    </xdr:from>
    <xdr:to>
      <xdr:col>50</xdr:col>
      <xdr:colOff>165100</xdr:colOff>
      <xdr:row>38</xdr:row>
      <xdr:rowOff>2056</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6415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164633</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72111" y="6508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105501</xdr:rowOff>
    </xdr:from>
    <xdr:to>
      <xdr:col>46</xdr:col>
      <xdr:colOff>38100</xdr:colOff>
      <xdr:row>38</xdr:row>
      <xdr:rowOff>35651</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6449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26778</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83111" y="6541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125444</xdr:rowOff>
    </xdr:from>
    <xdr:to>
      <xdr:col>41</xdr:col>
      <xdr:colOff>101600</xdr:colOff>
      <xdr:row>35</xdr:row>
      <xdr:rowOff>55594</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5954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46721</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61795" y="6047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163538</xdr:rowOff>
    </xdr:from>
    <xdr:to>
      <xdr:col>36</xdr:col>
      <xdr:colOff>165100</xdr:colOff>
      <xdr:row>38</xdr:row>
      <xdr:rowOff>93688</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507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84815</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6599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127874</xdr:rowOff>
    </xdr:from>
    <xdr:to>
      <xdr:col>54</xdr:col>
      <xdr:colOff>189865</xdr:colOff>
      <xdr:row>58</xdr:row>
      <xdr:rowOff>45791</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871824"/>
          <a:ext cx="1270" cy="1118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49618</xdr:rowOff>
    </xdr:from>
    <xdr:ext cx="534377"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9993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45791</xdr:rowOff>
    </xdr:from>
    <xdr:to>
      <xdr:col>55</xdr:col>
      <xdr:colOff>88900</xdr:colOff>
      <xdr:row>58</xdr:row>
      <xdr:rowOff>45791</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9989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74551</xdr:rowOff>
    </xdr:from>
    <xdr:ext cx="599010"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647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127874</xdr:rowOff>
    </xdr:from>
    <xdr:to>
      <xdr:col>55</xdr:col>
      <xdr:colOff>88900</xdr:colOff>
      <xdr:row>51</xdr:row>
      <xdr:rowOff>127874</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871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42126</xdr:rowOff>
    </xdr:from>
    <xdr:to>
      <xdr:col>55</xdr:col>
      <xdr:colOff>0</xdr:colOff>
      <xdr:row>58</xdr:row>
      <xdr:rowOff>83441</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9639300" y="9986226"/>
          <a:ext cx="838200" cy="41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59039</xdr:rowOff>
    </xdr:from>
    <xdr:ext cx="534377"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4887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36162</xdr:rowOff>
    </xdr:from>
    <xdr:to>
      <xdr:col>55</xdr:col>
      <xdr:colOff>50800</xdr:colOff>
      <xdr:row>56</xdr:row>
      <xdr:rowOff>137762</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637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54311</xdr:rowOff>
    </xdr:from>
    <xdr:to>
      <xdr:col>50</xdr:col>
      <xdr:colOff>114300</xdr:colOff>
      <xdr:row>58</xdr:row>
      <xdr:rowOff>83441</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8750300" y="9998411"/>
          <a:ext cx="889000" cy="29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144297</xdr:rowOff>
    </xdr:from>
    <xdr:to>
      <xdr:col>50</xdr:col>
      <xdr:colOff>165100</xdr:colOff>
      <xdr:row>57</xdr:row>
      <xdr:rowOff>74447</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745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90974</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72111" y="9520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54311</xdr:rowOff>
    </xdr:from>
    <xdr:to>
      <xdr:col>45</xdr:col>
      <xdr:colOff>177800</xdr:colOff>
      <xdr:row>58</xdr:row>
      <xdr:rowOff>60033</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7861300" y="9998411"/>
          <a:ext cx="889000" cy="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79901</xdr:rowOff>
    </xdr:from>
    <xdr:to>
      <xdr:col>46</xdr:col>
      <xdr:colOff>38100</xdr:colOff>
      <xdr:row>57</xdr:row>
      <xdr:rowOff>10051</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681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26578</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83111" y="9456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60033</xdr:rowOff>
    </xdr:from>
    <xdr:to>
      <xdr:col>41</xdr:col>
      <xdr:colOff>50800</xdr:colOff>
      <xdr:row>58</xdr:row>
      <xdr:rowOff>60909</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6972300" y="10004133"/>
          <a:ext cx="889000" cy="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97320</xdr:rowOff>
    </xdr:from>
    <xdr:to>
      <xdr:col>41</xdr:col>
      <xdr:colOff>101600</xdr:colOff>
      <xdr:row>57</xdr:row>
      <xdr:rowOff>27470</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69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43997</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94111" y="9473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57514</xdr:rowOff>
    </xdr:from>
    <xdr:to>
      <xdr:col>36</xdr:col>
      <xdr:colOff>165100</xdr:colOff>
      <xdr:row>56</xdr:row>
      <xdr:rowOff>159114</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658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4191</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05111" y="9433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162776</xdr:rowOff>
    </xdr:from>
    <xdr:to>
      <xdr:col>55</xdr:col>
      <xdr:colOff>50800</xdr:colOff>
      <xdr:row>58</xdr:row>
      <xdr:rowOff>92926</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9935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77703</xdr:rowOff>
    </xdr:from>
    <xdr:ext cx="534377"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850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32641</xdr:rowOff>
    </xdr:from>
    <xdr:to>
      <xdr:col>50</xdr:col>
      <xdr:colOff>165100</xdr:colOff>
      <xdr:row>58</xdr:row>
      <xdr:rowOff>134241</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9976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125368</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72111" y="10069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3511</xdr:rowOff>
    </xdr:from>
    <xdr:to>
      <xdr:col>46</xdr:col>
      <xdr:colOff>38100</xdr:colOff>
      <xdr:row>58</xdr:row>
      <xdr:rowOff>105111</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994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96238</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83111" y="10040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9233</xdr:rowOff>
    </xdr:from>
    <xdr:to>
      <xdr:col>41</xdr:col>
      <xdr:colOff>101600</xdr:colOff>
      <xdr:row>58</xdr:row>
      <xdr:rowOff>110833</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995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101960</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94111" y="10046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10109</xdr:rowOff>
    </xdr:from>
    <xdr:to>
      <xdr:col>36</xdr:col>
      <xdr:colOff>165100</xdr:colOff>
      <xdr:row>58</xdr:row>
      <xdr:rowOff>111709</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9954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102836</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705111" y="10046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a:extLst>
            <a:ext uri="{FF2B5EF4-FFF2-40B4-BE49-F238E27FC236}">
              <a16:creationId xmlns:a16="http://schemas.microsoft.com/office/drawing/2014/main" id="{00000000-0008-0000-06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73471</xdr:rowOff>
    </xdr:from>
    <xdr:to>
      <xdr:col>54</xdr:col>
      <xdr:colOff>189865</xdr:colOff>
      <xdr:row>79</xdr:row>
      <xdr:rowOff>98879</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10475595" y="12074971"/>
          <a:ext cx="1270" cy="1568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5" name="普通建設事業費 （ うち新規整備　）最小値テキスト">
          <a:extLst>
            <a:ext uri="{FF2B5EF4-FFF2-40B4-BE49-F238E27FC236}">
              <a16:creationId xmlns:a16="http://schemas.microsoft.com/office/drawing/2014/main" id="{00000000-0008-0000-0600-000095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20148</xdr:rowOff>
    </xdr:from>
    <xdr:ext cx="599010" cy="259045"/>
    <xdr:sp macro="" textlink="">
      <xdr:nvSpPr>
        <xdr:cNvPr id="407" name="普通建設事業費 （ うち新規整備　）最大値テキスト">
          <a:extLst>
            <a:ext uri="{FF2B5EF4-FFF2-40B4-BE49-F238E27FC236}">
              <a16:creationId xmlns:a16="http://schemas.microsoft.com/office/drawing/2014/main" id="{00000000-0008-0000-0600-000097010000}"/>
            </a:ext>
          </a:extLst>
        </xdr:cNvPr>
        <xdr:cNvSpPr txBox="1"/>
      </xdr:nvSpPr>
      <xdr:spPr>
        <a:xfrm>
          <a:off x="10528300" y="11850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73471</xdr:rowOff>
    </xdr:from>
    <xdr:to>
      <xdr:col>55</xdr:col>
      <xdr:colOff>88900</xdr:colOff>
      <xdr:row>70</xdr:row>
      <xdr:rowOff>73471</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2074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11140</xdr:rowOff>
    </xdr:from>
    <xdr:to>
      <xdr:col>55</xdr:col>
      <xdr:colOff>0</xdr:colOff>
      <xdr:row>79</xdr:row>
      <xdr:rowOff>28166</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9639300" y="13555690"/>
          <a:ext cx="838200" cy="17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18758</xdr:rowOff>
    </xdr:from>
    <xdr:ext cx="534377" cy="259045"/>
    <xdr:sp macro="" textlink="">
      <xdr:nvSpPr>
        <xdr:cNvPr id="410" name="普通建設事業費 （ うち新規整備　）平均値テキスト">
          <a:extLst>
            <a:ext uri="{FF2B5EF4-FFF2-40B4-BE49-F238E27FC236}">
              <a16:creationId xmlns:a16="http://schemas.microsoft.com/office/drawing/2014/main" id="{00000000-0008-0000-0600-00009A010000}"/>
            </a:ext>
          </a:extLst>
        </xdr:cNvPr>
        <xdr:cNvSpPr txBox="1"/>
      </xdr:nvSpPr>
      <xdr:spPr>
        <a:xfrm>
          <a:off x="10528300" y="132204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167331</xdr:rowOff>
    </xdr:from>
    <xdr:to>
      <xdr:col>55</xdr:col>
      <xdr:colOff>50800</xdr:colOff>
      <xdr:row>78</xdr:row>
      <xdr:rowOff>97481</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10426700" y="13368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11140</xdr:rowOff>
    </xdr:from>
    <xdr:to>
      <xdr:col>50</xdr:col>
      <xdr:colOff>114300</xdr:colOff>
      <xdr:row>79</xdr:row>
      <xdr:rowOff>86762</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8750300" y="13555690"/>
          <a:ext cx="889000" cy="75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98709</xdr:rowOff>
    </xdr:from>
    <xdr:to>
      <xdr:col>50</xdr:col>
      <xdr:colOff>165100</xdr:colOff>
      <xdr:row>79</xdr:row>
      <xdr:rowOff>28859</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9588500" y="13471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45386</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372111" y="13247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16801</xdr:rowOff>
    </xdr:from>
    <xdr:to>
      <xdr:col>45</xdr:col>
      <xdr:colOff>177800</xdr:colOff>
      <xdr:row>79</xdr:row>
      <xdr:rowOff>86762</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7861300" y="13561351"/>
          <a:ext cx="889000" cy="69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67455</xdr:rowOff>
    </xdr:from>
    <xdr:to>
      <xdr:col>46</xdr:col>
      <xdr:colOff>38100</xdr:colOff>
      <xdr:row>78</xdr:row>
      <xdr:rowOff>169055</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8699500" y="1344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14132</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483111" y="13215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16801</xdr:rowOff>
    </xdr:from>
    <xdr:to>
      <xdr:col>41</xdr:col>
      <xdr:colOff>50800</xdr:colOff>
      <xdr:row>79</xdr:row>
      <xdr:rowOff>26794</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flipV="1">
          <a:off x="6972300" y="13561351"/>
          <a:ext cx="889000" cy="9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76882</xdr:rowOff>
    </xdr:from>
    <xdr:to>
      <xdr:col>41</xdr:col>
      <xdr:colOff>101600</xdr:colOff>
      <xdr:row>79</xdr:row>
      <xdr:rowOff>7032</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7810500" y="1344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23559</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594111" y="13225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45684</xdr:rowOff>
    </xdr:from>
    <xdr:to>
      <xdr:col>36</xdr:col>
      <xdr:colOff>165100</xdr:colOff>
      <xdr:row>78</xdr:row>
      <xdr:rowOff>147284</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6921500" y="13418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163811</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05111" y="13194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148816</xdr:rowOff>
    </xdr:from>
    <xdr:to>
      <xdr:col>55</xdr:col>
      <xdr:colOff>50800</xdr:colOff>
      <xdr:row>79</xdr:row>
      <xdr:rowOff>78966</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10426700" y="13521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63743</xdr:rowOff>
    </xdr:from>
    <xdr:ext cx="469744" cy="259045"/>
    <xdr:sp macro="" textlink="">
      <xdr:nvSpPr>
        <xdr:cNvPr id="429" name="普通建設事業費 （ うち新規整備　）該当値テキスト">
          <a:extLst>
            <a:ext uri="{FF2B5EF4-FFF2-40B4-BE49-F238E27FC236}">
              <a16:creationId xmlns:a16="http://schemas.microsoft.com/office/drawing/2014/main" id="{00000000-0008-0000-0600-0000AD010000}"/>
            </a:ext>
          </a:extLst>
        </xdr:cNvPr>
        <xdr:cNvSpPr txBox="1"/>
      </xdr:nvSpPr>
      <xdr:spPr>
        <a:xfrm>
          <a:off x="10528300" y="13436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131790</xdr:rowOff>
    </xdr:from>
    <xdr:to>
      <xdr:col>50</xdr:col>
      <xdr:colOff>165100</xdr:colOff>
      <xdr:row>79</xdr:row>
      <xdr:rowOff>61940</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9588500" y="13504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53067</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9404428" y="13597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35962</xdr:rowOff>
    </xdr:from>
    <xdr:to>
      <xdr:col>46</xdr:col>
      <xdr:colOff>38100</xdr:colOff>
      <xdr:row>79</xdr:row>
      <xdr:rowOff>137562</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8699500" y="13580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128689</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8515428" y="13673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137451</xdr:rowOff>
    </xdr:from>
    <xdr:to>
      <xdr:col>41</xdr:col>
      <xdr:colOff>101600</xdr:colOff>
      <xdr:row>79</xdr:row>
      <xdr:rowOff>67601</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7810500" y="13510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58728</xdr:rowOff>
    </xdr:from>
    <xdr:ext cx="469744"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7626428" y="13603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147444</xdr:rowOff>
    </xdr:from>
    <xdr:to>
      <xdr:col>36</xdr:col>
      <xdr:colOff>165100</xdr:colOff>
      <xdr:row>79</xdr:row>
      <xdr:rowOff>77594</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6921500" y="13520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68721</xdr:rowOff>
    </xdr:from>
    <xdr:ext cx="469744"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737428" y="1361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a:extLst>
            <a:ext uri="{FF2B5EF4-FFF2-40B4-BE49-F238E27FC236}">
              <a16:creationId xmlns:a16="http://schemas.microsoft.com/office/drawing/2014/main" id="{00000000-0008-0000-0600-0000C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27098</xdr:rowOff>
    </xdr:from>
    <xdr:to>
      <xdr:col>54</xdr:col>
      <xdr:colOff>189865</xdr:colOff>
      <xdr:row>99</xdr:row>
      <xdr:rowOff>98879</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10475595" y="15629048"/>
          <a:ext cx="1270" cy="1443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102706</xdr:rowOff>
    </xdr:from>
    <xdr:ext cx="249299" cy="259045"/>
    <xdr:sp macro="" textlink="">
      <xdr:nvSpPr>
        <xdr:cNvPr id="464" name="普通建設事業費 （ うち更新整備　）最小値テキスト">
          <a:extLst>
            <a:ext uri="{FF2B5EF4-FFF2-40B4-BE49-F238E27FC236}">
              <a16:creationId xmlns:a16="http://schemas.microsoft.com/office/drawing/2014/main" id="{00000000-0008-0000-0600-0000D0010000}"/>
            </a:ext>
          </a:extLst>
        </xdr:cNvPr>
        <xdr:cNvSpPr txBox="1"/>
      </xdr:nvSpPr>
      <xdr:spPr>
        <a:xfrm>
          <a:off x="10528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98879</xdr:rowOff>
    </xdr:from>
    <xdr:to>
      <xdr:col>55</xdr:col>
      <xdr:colOff>88900</xdr:colOff>
      <xdr:row>99</xdr:row>
      <xdr:rowOff>98879</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145225</xdr:rowOff>
    </xdr:from>
    <xdr:ext cx="599010" cy="259045"/>
    <xdr:sp macro="" textlink="">
      <xdr:nvSpPr>
        <xdr:cNvPr id="466" name="普通建設事業費 （ うち更新整備　）最大値テキスト">
          <a:extLst>
            <a:ext uri="{FF2B5EF4-FFF2-40B4-BE49-F238E27FC236}">
              <a16:creationId xmlns:a16="http://schemas.microsoft.com/office/drawing/2014/main" id="{00000000-0008-0000-0600-0000D2010000}"/>
            </a:ext>
          </a:extLst>
        </xdr:cNvPr>
        <xdr:cNvSpPr txBox="1"/>
      </xdr:nvSpPr>
      <xdr:spPr>
        <a:xfrm>
          <a:off x="10528300" y="15404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27098</xdr:rowOff>
    </xdr:from>
    <xdr:to>
      <xdr:col>55</xdr:col>
      <xdr:colOff>88900</xdr:colOff>
      <xdr:row>91</xdr:row>
      <xdr:rowOff>27098</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10388600" y="15629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99532</xdr:rowOff>
    </xdr:from>
    <xdr:to>
      <xdr:col>55</xdr:col>
      <xdr:colOff>0</xdr:colOff>
      <xdr:row>99</xdr:row>
      <xdr:rowOff>19968</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9639300" y="16901632"/>
          <a:ext cx="838200" cy="91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65437</xdr:rowOff>
    </xdr:from>
    <xdr:ext cx="534377" cy="259045"/>
    <xdr:sp macro="" textlink="">
      <xdr:nvSpPr>
        <xdr:cNvPr id="469" name="普通建設事業費 （ うち更新整備　）平均値テキスト">
          <a:extLst>
            <a:ext uri="{FF2B5EF4-FFF2-40B4-BE49-F238E27FC236}">
              <a16:creationId xmlns:a16="http://schemas.microsoft.com/office/drawing/2014/main" id="{00000000-0008-0000-0600-0000D5010000}"/>
            </a:ext>
          </a:extLst>
        </xdr:cNvPr>
        <xdr:cNvSpPr txBox="1"/>
      </xdr:nvSpPr>
      <xdr:spPr>
        <a:xfrm>
          <a:off x="10528300" y="165246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42560</xdr:rowOff>
    </xdr:from>
    <xdr:to>
      <xdr:col>55</xdr:col>
      <xdr:colOff>50800</xdr:colOff>
      <xdr:row>97</xdr:row>
      <xdr:rowOff>144160</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10426700" y="16673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145546</xdr:rowOff>
    </xdr:from>
    <xdr:to>
      <xdr:col>50</xdr:col>
      <xdr:colOff>114300</xdr:colOff>
      <xdr:row>99</xdr:row>
      <xdr:rowOff>19968</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8750300" y="16947646"/>
          <a:ext cx="889000" cy="45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84644</xdr:rowOff>
    </xdr:from>
    <xdr:to>
      <xdr:col>50</xdr:col>
      <xdr:colOff>165100</xdr:colOff>
      <xdr:row>98</xdr:row>
      <xdr:rowOff>14794</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9588500" y="16715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31321</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372111" y="16490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134779</xdr:rowOff>
    </xdr:from>
    <xdr:to>
      <xdr:col>45</xdr:col>
      <xdr:colOff>177800</xdr:colOff>
      <xdr:row>98</xdr:row>
      <xdr:rowOff>145546</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a:off x="7861300" y="16936879"/>
          <a:ext cx="889000" cy="10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33231</xdr:rowOff>
    </xdr:from>
    <xdr:to>
      <xdr:col>46</xdr:col>
      <xdr:colOff>38100</xdr:colOff>
      <xdr:row>97</xdr:row>
      <xdr:rowOff>134831</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8699500" y="1666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151358</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83111" y="16439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129958</xdr:rowOff>
    </xdr:from>
    <xdr:to>
      <xdr:col>41</xdr:col>
      <xdr:colOff>50800</xdr:colOff>
      <xdr:row>98</xdr:row>
      <xdr:rowOff>134779</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a:off x="6972300" y="16932058"/>
          <a:ext cx="889000" cy="4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64047</xdr:rowOff>
    </xdr:from>
    <xdr:to>
      <xdr:col>41</xdr:col>
      <xdr:colOff>101600</xdr:colOff>
      <xdr:row>97</xdr:row>
      <xdr:rowOff>165647</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7810500" y="16694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10724</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594111" y="16469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37117</xdr:rowOff>
    </xdr:from>
    <xdr:to>
      <xdr:col>36</xdr:col>
      <xdr:colOff>165100</xdr:colOff>
      <xdr:row>97</xdr:row>
      <xdr:rowOff>138717</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6921500" y="1666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155244</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05111" y="16442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48732</xdr:rowOff>
    </xdr:from>
    <xdr:to>
      <xdr:col>55</xdr:col>
      <xdr:colOff>50800</xdr:colOff>
      <xdr:row>98</xdr:row>
      <xdr:rowOff>150332</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10426700" y="1685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27159</xdr:rowOff>
    </xdr:from>
    <xdr:ext cx="534377" cy="259045"/>
    <xdr:sp macro="" textlink="">
      <xdr:nvSpPr>
        <xdr:cNvPr id="488" name="普通建設事業費 （ うち更新整備　）該当値テキスト">
          <a:extLst>
            <a:ext uri="{FF2B5EF4-FFF2-40B4-BE49-F238E27FC236}">
              <a16:creationId xmlns:a16="http://schemas.microsoft.com/office/drawing/2014/main" id="{00000000-0008-0000-0600-0000E8010000}"/>
            </a:ext>
          </a:extLst>
        </xdr:cNvPr>
        <xdr:cNvSpPr txBox="1"/>
      </xdr:nvSpPr>
      <xdr:spPr>
        <a:xfrm>
          <a:off x="10528300" y="16829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140618</xdr:rowOff>
    </xdr:from>
    <xdr:to>
      <xdr:col>50</xdr:col>
      <xdr:colOff>165100</xdr:colOff>
      <xdr:row>99</xdr:row>
      <xdr:rowOff>70768</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9588500" y="16942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99</xdr:row>
      <xdr:rowOff>61895</xdr:rowOff>
    </xdr:from>
    <xdr:ext cx="469744"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9404428" y="17035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94746</xdr:rowOff>
    </xdr:from>
    <xdr:to>
      <xdr:col>46</xdr:col>
      <xdr:colOff>38100</xdr:colOff>
      <xdr:row>99</xdr:row>
      <xdr:rowOff>24896</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8699500" y="1689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16023</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8483111" y="16989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83979</xdr:rowOff>
    </xdr:from>
    <xdr:to>
      <xdr:col>41</xdr:col>
      <xdr:colOff>101600</xdr:colOff>
      <xdr:row>99</xdr:row>
      <xdr:rowOff>14129</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7810500" y="16886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5256</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7594111" y="16978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79158</xdr:rowOff>
    </xdr:from>
    <xdr:to>
      <xdr:col>36</xdr:col>
      <xdr:colOff>165100</xdr:colOff>
      <xdr:row>99</xdr:row>
      <xdr:rowOff>9308</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6921500" y="16881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435</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6705111" y="16973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災害復旧事業費グラフ枠">
          <a:extLst>
            <a:ext uri="{FF2B5EF4-FFF2-40B4-BE49-F238E27FC236}">
              <a16:creationId xmlns:a16="http://schemas.microsoft.com/office/drawing/2014/main" id="{00000000-0008-0000-0600-000009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43721</xdr:rowOff>
    </xdr:from>
    <xdr:to>
      <xdr:col>85</xdr:col>
      <xdr:colOff>126364</xdr:colOff>
      <xdr:row>39</xdr:row>
      <xdr:rowOff>98878</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6317595" y="5358671"/>
          <a:ext cx="1269" cy="1426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104356</xdr:rowOff>
    </xdr:from>
    <xdr:ext cx="249299" cy="259045"/>
    <xdr:sp macro="" textlink="">
      <xdr:nvSpPr>
        <xdr:cNvPr id="523" name="災害復旧事業費最小値テキスト">
          <a:extLst>
            <a:ext uri="{FF2B5EF4-FFF2-40B4-BE49-F238E27FC236}">
              <a16:creationId xmlns:a16="http://schemas.microsoft.com/office/drawing/2014/main" id="{00000000-0008-0000-0600-00000B020000}"/>
            </a:ext>
          </a:extLst>
        </xdr:cNvPr>
        <xdr:cNvSpPr txBox="1"/>
      </xdr:nvSpPr>
      <xdr:spPr>
        <a:xfrm>
          <a:off x="16370300" y="67909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161848</xdr:rowOff>
    </xdr:from>
    <xdr:ext cx="534377" cy="259045"/>
    <xdr:sp macro="" textlink="">
      <xdr:nvSpPr>
        <xdr:cNvPr id="525" name="災害復旧事業費最大値テキスト">
          <a:extLst>
            <a:ext uri="{FF2B5EF4-FFF2-40B4-BE49-F238E27FC236}">
              <a16:creationId xmlns:a16="http://schemas.microsoft.com/office/drawing/2014/main" id="{00000000-0008-0000-0600-00000D020000}"/>
            </a:ext>
          </a:extLst>
        </xdr:cNvPr>
        <xdr:cNvSpPr txBox="1"/>
      </xdr:nvSpPr>
      <xdr:spPr>
        <a:xfrm>
          <a:off x="16370300" y="513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43721</xdr:rowOff>
    </xdr:from>
    <xdr:to>
      <xdr:col>86</xdr:col>
      <xdr:colOff>25400</xdr:colOff>
      <xdr:row>31</xdr:row>
      <xdr:rowOff>43721</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6230600" y="5358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94209</xdr:rowOff>
    </xdr:from>
    <xdr:to>
      <xdr:col>85</xdr:col>
      <xdr:colOff>127000</xdr:colOff>
      <xdr:row>39</xdr:row>
      <xdr:rowOff>98878</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5481300" y="6780759"/>
          <a:ext cx="838200" cy="4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21807</xdr:rowOff>
    </xdr:from>
    <xdr:ext cx="469744" cy="259045"/>
    <xdr:sp macro="" textlink="">
      <xdr:nvSpPr>
        <xdr:cNvPr id="528" name="災害復旧事業費平均値テキスト">
          <a:extLst>
            <a:ext uri="{FF2B5EF4-FFF2-40B4-BE49-F238E27FC236}">
              <a16:creationId xmlns:a16="http://schemas.microsoft.com/office/drawing/2014/main" id="{00000000-0008-0000-0600-000010020000}"/>
            </a:ext>
          </a:extLst>
        </xdr:cNvPr>
        <xdr:cNvSpPr txBox="1"/>
      </xdr:nvSpPr>
      <xdr:spPr>
        <a:xfrm>
          <a:off x="16370300" y="6536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170380</xdr:rowOff>
    </xdr:from>
    <xdr:to>
      <xdr:col>85</xdr:col>
      <xdr:colOff>177800</xdr:colOff>
      <xdr:row>39</xdr:row>
      <xdr:rowOff>100530</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6268700" y="668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94209</xdr:rowOff>
    </xdr:from>
    <xdr:to>
      <xdr:col>81</xdr:col>
      <xdr:colOff>50800</xdr:colOff>
      <xdr:row>39</xdr:row>
      <xdr:rowOff>98258</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flipV="1">
          <a:off x="14592300" y="6780759"/>
          <a:ext cx="889000" cy="4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4514</xdr:rowOff>
    </xdr:from>
    <xdr:to>
      <xdr:col>81</xdr:col>
      <xdr:colOff>101600</xdr:colOff>
      <xdr:row>39</xdr:row>
      <xdr:rowOff>106114</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5430500" y="669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122641</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46428" y="6466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98258</xdr:rowOff>
    </xdr:from>
    <xdr:to>
      <xdr:col>76</xdr:col>
      <xdr:colOff>114300</xdr:colOff>
      <xdr:row>39</xdr:row>
      <xdr:rowOff>98666</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flipV="1">
          <a:off x="13703300" y="6784808"/>
          <a:ext cx="889000" cy="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162623</xdr:rowOff>
    </xdr:from>
    <xdr:to>
      <xdr:col>76</xdr:col>
      <xdr:colOff>165100</xdr:colOff>
      <xdr:row>39</xdr:row>
      <xdr:rowOff>92773</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4541500" y="667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109300</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357428" y="6452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96462</xdr:rowOff>
    </xdr:from>
    <xdr:to>
      <xdr:col>71</xdr:col>
      <xdr:colOff>177800</xdr:colOff>
      <xdr:row>39</xdr:row>
      <xdr:rowOff>98666</xdr:rowOff>
    </xdr:to>
    <xdr:cxnSp macro="">
      <xdr:nvCxnSpPr>
        <xdr:cNvPr id="536" name="直線コネクタ 535">
          <a:extLst>
            <a:ext uri="{FF2B5EF4-FFF2-40B4-BE49-F238E27FC236}">
              <a16:creationId xmlns:a16="http://schemas.microsoft.com/office/drawing/2014/main" id="{00000000-0008-0000-0600-000018020000}"/>
            </a:ext>
          </a:extLst>
        </xdr:cNvPr>
        <xdr:cNvCxnSpPr/>
      </xdr:nvCxnSpPr>
      <xdr:spPr>
        <a:xfrm>
          <a:off x="12814300" y="6783012"/>
          <a:ext cx="889000" cy="2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157137</xdr:rowOff>
    </xdr:from>
    <xdr:to>
      <xdr:col>72</xdr:col>
      <xdr:colOff>38100</xdr:colOff>
      <xdr:row>39</xdr:row>
      <xdr:rowOff>87287</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3652500" y="667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103814</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468428" y="644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160517</xdr:rowOff>
    </xdr:from>
    <xdr:to>
      <xdr:col>67</xdr:col>
      <xdr:colOff>101600</xdr:colOff>
      <xdr:row>39</xdr:row>
      <xdr:rowOff>90667</xdr:rowOff>
    </xdr:to>
    <xdr:sp macro="" textlink="">
      <xdr:nvSpPr>
        <xdr:cNvPr id="539" name="フローチャート: 判断 538">
          <a:extLst>
            <a:ext uri="{FF2B5EF4-FFF2-40B4-BE49-F238E27FC236}">
              <a16:creationId xmlns:a16="http://schemas.microsoft.com/office/drawing/2014/main" id="{00000000-0008-0000-0600-00001B020000}"/>
            </a:ext>
          </a:extLst>
        </xdr:cNvPr>
        <xdr:cNvSpPr/>
      </xdr:nvSpPr>
      <xdr:spPr>
        <a:xfrm>
          <a:off x="12763500" y="667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107194</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579428" y="6450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148806</xdr:rowOff>
    </xdr:from>
    <xdr:ext cx="249299" cy="259045"/>
    <xdr:sp macro="" textlink="">
      <xdr:nvSpPr>
        <xdr:cNvPr id="547" name="災害復旧事業費該当値テキスト">
          <a:extLst>
            <a:ext uri="{FF2B5EF4-FFF2-40B4-BE49-F238E27FC236}">
              <a16:creationId xmlns:a16="http://schemas.microsoft.com/office/drawing/2014/main" id="{00000000-0008-0000-0600-000023020000}"/>
            </a:ext>
          </a:extLst>
        </xdr:cNvPr>
        <xdr:cNvSpPr txBox="1"/>
      </xdr:nvSpPr>
      <xdr:spPr>
        <a:xfrm>
          <a:off x="16370300" y="66639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43409</xdr:rowOff>
    </xdr:from>
    <xdr:to>
      <xdr:col>81</xdr:col>
      <xdr:colOff>101600</xdr:colOff>
      <xdr:row>39</xdr:row>
      <xdr:rowOff>145009</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5430500" y="6729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136136</xdr:rowOff>
    </xdr:from>
    <xdr:ext cx="378565"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5292017" y="68226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47458</xdr:rowOff>
    </xdr:from>
    <xdr:to>
      <xdr:col>76</xdr:col>
      <xdr:colOff>165100</xdr:colOff>
      <xdr:row>39</xdr:row>
      <xdr:rowOff>149058</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4541500" y="673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140185</xdr:rowOff>
    </xdr:from>
    <xdr:ext cx="313932"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4435333" y="68267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47866</xdr:rowOff>
    </xdr:from>
    <xdr:to>
      <xdr:col>72</xdr:col>
      <xdr:colOff>38100</xdr:colOff>
      <xdr:row>39</xdr:row>
      <xdr:rowOff>149466</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3652500" y="673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140593</xdr:rowOff>
    </xdr:from>
    <xdr:ext cx="313932"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3546333" y="682714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45662</xdr:rowOff>
    </xdr:from>
    <xdr:to>
      <xdr:col>67</xdr:col>
      <xdr:colOff>101600</xdr:colOff>
      <xdr:row>39</xdr:row>
      <xdr:rowOff>147262</xdr:rowOff>
    </xdr:to>
    <xdr:sp macro="" textlink="">
      <xdr:nvSpPr>
        <xdr:cNvPr id="554" name="楕円 553">
          <a:extLst>
            <a:ext uri="{FF2B5EF4-FFF2-40B4-BE49-F238E27FC236}">
              <a16:creationId xmlns:a16="http://schemas.microsoft.com/office/drawing/2014/main" id="{00000000-0008-0000-0600-00002A020000}"/>
            </a:ext>
          </a:extLst>
        </xdr:cNvPr>
        <xdr:cNvSpPr/>
      </xdr:nvSpPr>
      <xdr:spPr>
        <a:xfrm>
          <a:off x="12763500" y="6732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138389</xdr:rowOff>
    </xdr:from>
    <xdr:ext cx="378565"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625017" y="68249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失業対策事業費グラフ枠">
          <a:extLst>
            <a:ext uri="{FF2B5EF4-FFF2-40B4-BE49-F238E27FC236}">
              <a16:creationId xmlns:a16="http://schemas.microsoft.com/office/drawing/2014/main" id="{00000000-0008-0000-06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2" name="失業対策事業費最小値テキスト">
          <a:extLst>
            <a:ext uri="{FF2B5EF4-FFF2-40B4-BE49-F238E27FC236}">
              <a16:creationId xmlns:a16="http://schemas.microsoft.com/office/drawing/2014/main" id="{00000000-0008-0000-0600-00003C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4" name="失業対策事業費最大値テキスト">
          <a:extLst>
            <a:ext uri="{FF2B5EF4-FFF2-40B4-BE49-F238E27FC236}">
              <a16:creationId xmlns:a16="http://schemas.microsoft.com/office/drawing/2014/main" id="{00000000-0008-0000-0600-00003E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7" name="失業対策事業費平均値テキスト">
          <a:extLst>
            <a:ext uri="{FF2B5EF4-FFF2-40B4-BE49-F238E27FC236}">
              <a16:creationId xmlns:a16="http://schemas.microsoft.com/office/drawing/2014/main" id="{00000000-0008-0000-0600-000041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5" name="直線コネクタ 584">
          <a:extLst>
            <a:ext uri="{FF2B5EF4-FFF2-40B4-BE49-F238E27FC236}">
              <a16:creationId xmlns:a16="http://schemas.microsoft.com/office/drawing/2014/main" id="{00000000-0008-0000-0600-000049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フローチャート: 判断 587">
          <a:extLst>
            <a:ext uri="{FF2B5EF4-FFF2-40B4-BE49-F238E27FC236}">
              <a16:creationId xmlns:a16="http://schemas.microsoft.com/office/drawing/2014/main" id="{00000000-0008-0000-0600-00004C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6" name="失業対策事業費該当値テキスト">
          <a:extLst>
            <a:ext uri="{FF2B5EF4-FFF2-40B4-BE49-F238E27FC236}">
              <a16:creationId xmlns:a16="http://schemas.microsoft.com/office/drawing/2014/main" id="{00000000-0008-0000-0600-000054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3" name="楕円 602">
          <a:extLst>
            <a:ext uri="{FF2B5EF4-FFF2-40B4-BE49-F238E27FC236}">
              <a16:creationId xmlns:a16="http://schemas.microsoft.com/office/drawing/2014/main" id="{00000000-0008-0000-0600-00005B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公債費グラフ枠">
          <a:extLst>
            <a:ext uri="{FF2B5EF4-FFF2-40B4-BE49-F238E27FC236}">
              <a16:creationId xmlns:a16="http://schemas.microsoft.com/office/drawing/2014/main" id="{00000000-0008-0000-06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6788</xdr:rowOff>
    </xdr:from>
    <xdr:to>
      <xdr:col>85</xdr:col>
      <xdr:colOff>126364</xdr:colOff>
      <xdr:row>77</xdr:row>
      <xdr:rowOff>148006</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6317595" y="12008288"/>
          <a:ext cx="1269" cy="1341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151833</xdr:rowOff>
    </xdr:from>
    <xdr:ext cx="534377" cy="259045"/>
    <xdr:sp macro="" textlink="">
      <xdr:nvSpPr>
        <xdr:cNvPr id="629" name="公債費最小値テキスト">
          <a:extLst>
            <a:ext uri="{FF2B5EF4-FFF2-40B4-BE49-F238E27FC236}">
              <a16:creationId xmlns:a16="http://schemas.microsoft.com/office/drawing/2014/main" id="{00000000-0008-0000-0600-000075020000}"/>
            </a:ext>
          </a:extLst>
        </xdr:cNvPr>
        <xdr:cNvSpPr txBox="1"/>
      </xdr:nvSpPr>
      <xdr:spPr>
        <a:xfrm>
          <a:off x="16370300" y="1335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148006</xdr:rowOff>
    </xdr:from>
    <xdr:to>
      <xdr:col>86</xdr:col>
      <xdr:colOff>25400</xdr:colOff>
      <xdr:row>77</xdr:row>
      <xdr:rowOff>148006</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3349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124915</xdr:rowOff>
    </xdr:from>
    <xdr:ext cx="534377" cy="259045"/>
    <xdr:sp macro="" textlink="">
      <xdr:nvSpPr>
        <xdr:cNvPr id="631" name="公債費最大値テキスト">
          <a:extLst>
            <a:ext uri="{FF2B5EF4-FFF2-40B4-BE49-F238E27FC236}">
              <a16:creationId xmlns:a16="http://schemas.microsoft.com/office/drawing/2014/main" id="{00000000-0008-0000-0600-000077020000}"/>
            </a:ext>
          </a:extLst>
        </xdr:cNvPr>
        <xdr:cNvSpPr txBox="1"/>
      </xdr:nvSpPr>
      <xdr:spPr>
        <a:xfrm>
          <a:off x="16370300" y="11783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6788</xdr:rowOff>
    </xdr:from>
    <xdr:to>
      <xdr:col>86</xdr:col>
      <xdr:colOff>25400</xdr:colOff>
      <xdr:row>70</xdr:row>
      <xdr:rowOff>6788</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6230600" y="12008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18123</xdr:rowOff>
    </xdr:from>
    <xdr:to>
      <xdr:col>85</xdr:col>
      <xdr:colOff>127000</xdr:colOff>
      <xdr:row>77</xdr:row>
      <xdr:rowOff>23991</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5481300" y="13219773"/>
          <a:ext cx="838200" cy="5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36701</xdr:rowOff>
    </xdr:from>
    <xdr:ext cx="534377" cy="259045"/>
    <xdr:sp macro="" textlink="">
      <xdr:nvSpPr>
        <xdr:cNvPr id="634" name="公債費平均値テキスト">
          <a:extLst>
            <a:ext uri="{FF2B5EF4-FFF2-40B4-BE49-F238E27FC236}">
              <a16:creationId xmlns:a16="http://schemas.microsoft.com/office/drawing/2014/main" id="{00000000-0008-0000-0600-00007A020000}"/>
            </a:ext>
          </a:extLst>
        </xdr:cNvPr>
        <xdr:cNvSpPr txBox="1"/>
      </xdr:nvSpPr>
      <xdr:spPr>
        <a:xfrm>
          <a:off x="16370300" y="127240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13824</xdr:rowOff>
    </xdr:from>
    <xdr:to>
      <xdr:col>85</xdr:col>
      <xdr:colOff>177800</xdr:colOff>
      <xdr:row>75</xdr:row>
      <xdr:rowOff>115424</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6268700" y="12872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23991</xdr:rowOff>
    </xdr:from>
    <xdr:to>
      <xdr:col>81</xdr:col>
      <xdr:colOff>50800</xdr:colOff>
      <xdr:row>77</xdr:row>
      <xdr:rowOff>33629</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4592300" y="13225641"/>
          <a:ext cx="889000" cy="9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1156</xdr:rowOff>
    </xdr:from>
    <xdr:to>
      <xdr:col>81</xdr:col>
      <xdr:colOff>101600</xdr:colOff>
      <xdr:row>75</xdr:row>
      <xdr:rowOff>102756</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5430500" y="1285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119283</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14111" y="1263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33629</xdr:rowOff>
    </xdr:from>
    <xdr:to>
      <xdr:col>76</xdr:col>
      <xdr:colOff>114300</xdr:colOff>
      <xdr:row>77</xdr:row>
      <xdr:rowOff>62433</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flipV="1">
          <a:off x="13703300" y="13235279"/>
          <a:ext cx="889000" cy="28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30969</xdr:rowOff>
    </xdr:from>
    <xdr:to>
      <xdr:col>76</xdr:col>
      <xdr:colOff>165100</xdr:colOff>
      <xdr:row>75</xdr:row>
      <xdr:rowOff>132569</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4541500" y="12889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149096</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325111" y="12664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62433</xdr:rowOff>
    </xdr:from>
    <xdr:to>
      <xdr:col>71</xdr:col>
      <xdr:colOff>177800</xdr:colOff>
      <xdr:row>77</xdr:row>
      <xdr:rowOff>91312</xdr:rowOff>
    </xdr:to>
    <xdr:cxnSp macro="">
      <xdr:nvCxnSpPr>
        <xdr:cNvPr id="642" name="直線コネクタ 641">
          <a:extLst>
            <a:ext uri="{FF2B5EF4-FFF2-40B4-BE49-F238E27FC236}">
              <a16:creationId xmlns:a16="http://schemas.microsoft.com/office/drawing/2014/main" id="{00000000-0008-0000-0600-000082020000}"/>
            </a:ext>
          </a:extLst>
        </xdr:cNvPr>
        <xdr:cNvCxnSpPr/>
      </xdr:nvCxnSpPr>
      <xdr:spPr>
        <a:xfrm flipV="1">
          <a:off x="12814300" y="13264083"/>
          <a:ext cx="889000" cy="28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84709</xdr:rowOff>
    </xdr:from>
    <xdr:to>
      <xdr:col>72</xdr:col>
      <xdr:colOff>38100</xdr:colOff>
      <xdr:row>76</xdr:row>
      <xdr:rowOff>14858</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3652500" y="1294345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31386</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36111" y="12718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13348</xdr:rowOff>
    </xdr:from>
    <xdr:to>
      <xdr:col>67</xdr:col>
      <xdr:colOff>101600</xdr:colOff>
      <xdr:row>75</xdr:row>
      <xdr:rowOff>114948</xdr:rowOff>
    </xdr:to>
    <xdr:sp macro="" textlink="">
      <xdr:nvSpPr>
        <xdr:cNvPr id="645" name="フローチャート: 判断 644">
          <a:extLst>
            <a:ext uri="{FF2B5EF4-FFF2-40B4-BE49-F238E27FC236}">
              <a16:creationId xmlns:a16="http://schemas.microsoft.com/office/drawing/2014/main" id="{00000000-0008-0000-0600-000085020000}"/>
            </a:ext>
          </a:extLst>
        </xdr:cNvPr>
        <xdr:cNvSpPr/>
      </xdr:nvSpPr>
      <xdr:spPr>
        <a:xfrm>
          <a:off x="12763500" y="1287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131475</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47111" y="12647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138773</xdr:rowOff>
    </xdr:from>
    <xdr:to>
      <xdr:col>85</xdr:col>
      <xdr:colOff>177800</xdr:colOff>
      <xdr:row>77</xdr:row>
      <xdr:rowOff>68923</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6268700" y="1316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117200</xdr:rowOff>
    </xdr:from>
    <xdr:ext cx="534377" cy="259045"/>
    <xdr:sp macro="" textlink="">
      <xdr:nvSpPr>
        <xdr:cNvPr id="653" name="公債費該当値テキスト">
          <a:extLst>
            <a:ext uri="{FF2B5EF4-FFF2-40B4-BE49-F238E27FC236}">
              <a16:creationId xmlns:a16="http://schemas.microsoft.com/office/drawing/2014/main" id="{00000000-0008-0000-0600-00008D020000}"/>
            </a:ext>
          </a:extLst>
        </xdr:cNvPr>
        <xdr:cNvSpPr txBox="1"/>
      </xdr:nvSpPr>
      <xdr:spPr>
        <a:xfrm>
          <a:off x="16370300" y="13147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144641</xdr:rowOff>
    </xdr:from>
    <xdr:to>
      <xdr:col>81</xdr:col>
      <xdr:colOff>101600</xdr:colOff>
      <xdr:row>77</xdr:row>
      <xdr:rowOff>74791</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5430500" y="13174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65918</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5214111" y="13267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154279</xdr:rowOff>
    </xdr:from>
    <xdr:to>
      <xdr:col>76</xdr:col>
      <xdr:colOff>165100</xdr:colOff>
      <xdr:row>77</xdr:row>
      <xdr:rowOff>84429</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4541500" y="13184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75556</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4325111" y="1327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11633</xdr:rowOff>
    </xdr:from>
    <xdr:to>
      <xdr:col>72</xdr:col>
      <xdr:colOff>38100</xdr:colOff>
      <xdr:row>77</xdr:row>
      <xdr:rowOff>113233</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3652500" y="13213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104360</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3436111" y="1330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40512</xdr:rowOff>
    </xdr:from>
    <xdr:to>
      <xdr:col>67</xdr:col>
      <xdr:colOff>101600</xdr:colOff>
      <xdr:row>77</xdr:row>
      <xdr:rowOff>142112</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2763500" y="13242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133239</xdr:rowOff>
    </xdr:from>
    <xdr:ext cx="534377"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547111" y="13334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積立金グラフ枠">
          <a:extLst>
            <a:ext uri="{FF2B5EF4-FFF2-40B4-BE49-F238E27FC236}">
              <a16:creationId xmlns:a16="http://schemas.microsoft.com/office/drawing/2014/main" id="{00000000-0008-0000-06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157158</xdr:rowOff>
    </xdr:from>
    <xdr:to>
      <xdr:col>85</xdr:col>
      <xdr:colOff>126364</xdr:colOff>
      <xdr:row>99</xdr:row>
      <xdr:rowOff>39326</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6317595" y="15416208"/>
          <a:ext cx="1269" cy="1596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43153</xdr:rowOff>
    </xdr:from>
    <xdr:ext cx="469744" cy="259045"/>
    <xdr:sp macro="" textlink="">
      <xdr:nvSpPr>
        <xdr:cNvPr id="686" name="積立金最小値テキスト">
          <a:extLst>
            <a:ext uri="{FF2B5EF4-FFF2-40B4-BE49-F238E27FC236}">
              <a16:creationId xmlns:a16="http://schemas.microsoft.com/office/drawing/2014/main" id="{00000000-0008-0000-0600-0000AE020000}"/>
            </a:ext>
          </a:extLst>
        </xdr:cNvPr>
        <xdr:cNvSpPr txBox="1"/>
      </xdr:nvSpPr>
      <xdr:spPr>
        <a:xfrm>
          <a:off x="16370300" y="17016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39326</xdr:rowOff>
    </xdr:from>
    <xdr:to>
      <xdr:col>86</xdr:col>
      <xdr:colOff>25400</xdr:colOff>
      <xdr:row>99</xdr:row>
      <xdr:rowOff>39326</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6230600" y="17012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103835</xdr:rowOff>
    </xdr:from>
    <xdr:ext cx="599010" cy="259045"/>
    <xdr:sp macro="" textlink="">
      <xdr:nvSpPr>
        <xdr:cNvPr id="688" name="積立金最大値テキスト">
          <a:extLst>
            <a:ext uri="{FF2B5EF4-FFF2-40B4-BE49-F238E27FC236}">
              <a16:creationId xmlns:a16="http://schemas.microsoft.com/office/drawing/2014/main" id="{00000000-0008-0000-0600-0000B0020000}"/>
            </a:ext>
          </a:extLst>
        </xdr:cNvPr>
        <xdr:cNvSpPr txBox="1"/>
      </xdr:nvSpPr>
      <xdr:spPr>
        <a:xfrm>
          <a:off x="16370300" y="15191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420,418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157158</xdr:rowOff>
    </xdr:from>
    <xdr:to>
      <xdr:col>86</xdr:col>
      <xdr:colOff>25400</xdr:colOff>
      <xdr:row>89</xdr:row>
      <xdr:rowOff>157158</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6230600" y="1541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13635</xdr:rowOff>
    </xdr:from>
    <xdr:to>
      <xdr:col>85</xdr:col>
      <xdr:colOff>127000</xdr:colOff>
      <xdr:row>99</xdr:row>
      <xdr:rowOff>36922</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5481300" y="16987185"/>
          <a:ext cx="838200" cy="2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69657</xdr:rowOff>
    </xdr:from>
    <xdr:ext cx="534377" cy="259045"/>
    <xdr:sp macro="" textlink="">
      <xdr:nvSpPr>
        <xdr:cNvPr id="691" name="積立金平均値テキスト">
          <a:extLst>
            <a:ext uri="{FF2B5EF4-FFF2-40B4-BE49-F238E27FC236}">
              <a16:creationId xmlns:a16="http://schemas.microsoft.com/office/drawing/2014/main" id="{00000000-0008-0000-0600-0000B3020000}"/>
            </a:ext>
          </a:extLst>
        </xdr:cNvPr>
        <xdr:cNvSpPr txBox="1"/>
      </xdr:nvSpPr>
      <xdr:spPr>
        <a:xfrm>
          <a:off x="16370300" y="167003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46780</xdr:rowOff>
    </xdr:from>
    <xdr:to>
      <xdr:col>85</xdr:col>
      <xdr:colOff>177800</xdr:colOff>
      <xdr:row>98</xdr:row>
      <xdr:rowOff>148380</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6268700" y="1684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135055</xdr:rowOff>
    </xdr:from>
    <xdr:to>
      <xdr:col>81</xdr:col>
      <xdr:colOff>50800</xdr:colOff>
      <xdr:row>99</xdr:row>
      <xdr:rowOff>13635</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4592300" y="16937155"/>
          <a:ext cx="889000" cy="50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53197</xdr:rowOff>
    </xdr:from>
    <xdr:to>
      <xdr:col>81</xdr:col>
      <xdr:colOff>101600</xdr:colOff>
      <xdr:row>98</xdr:row>
      <xdr:rowOff>154797</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5430500" y="1685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171324</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14111" y="16630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135055</xdr:rowOff>
    </xdr:from>
    <xdr:to>
      <xdr:col>76</xdr:col>
      <xdr:colOff>114300</xdr:colOff>
      <xdr:row>99</xdr:row>
      <xdr:rowOff>19121</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flipV="1">
          <a:off x="13703300" y="16937155"/>
          <a:ext cx="889000" cy="5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52735</xdr:rowOff>
    </xdr:from>
    <xdr:to>
      <xdr:col>76</xdr:col>
      <xdr:colOff>165100</xdr:colOff>
      <xdr:row>98</xdr:row>
      <xdr:rowOff>154335</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4541500" y="16854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170862</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325111" y="16630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4301</xdr:rowOff>
    </xdr:from>
    <xdr:to>
      <xdr:col>71</xdr:col>
      <xdr:colOff>177800</xdr:colOff>
      <xdr:row>99</xdr:row>
      <xdr:rowOff>19121</xdr:rowOff>
    </xdr:to>
    <xdr:cxnSp macro="">
      <xdr:nvCxnSpPr>
        <xdr:cNvPr id="699" name="直線コネクタ 698">
          <a:extLst>
            <a:ext uri="{FF2B5EF4-FFF2-40B4-BE49-F238E27FC236}">
              <a16:creationId xmlns:a16="http://schemas.microsoft.com/office/drawing/2014/main" id="{00000000-0008-0000-0600-0000BB020000}"/>
            </a:ext>
          </a:extLst>
        </xdr:cNvPr>
        <xdr:cNvCxnSpPr/>
      </xdr:nvCxnSpPr>
      <xdr:spPr>
        <a:xfrm>
          <a:off x="12814300" y="16977851"/>
          <a:ext cx="889000" cy="14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101149</xdr:rowOff>
    </xdr:from>
    <xdr:to>
      <xdr:col>72</xdr:col>
      <xdr:colOff>38100</xdr:colOff>
      <xdr:row>99</xdr:row>
      <xdr:rowOff>31299</xdr:rowOff>
    </xdr:to>
    <xdr:sp macro=""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3652500" y="16903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47826</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36111" y="16678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110068</xdr:rowOff>
    </xdr:from>
    <xdr:to>
      <xdr:col>67</xdr:col>
      <xdr:colOff>101600</xdr:colOff>
      <xdr:row>99</xdr:row>
      <xdr:rowOff>40218</xdr:rowOff>
    </xdr:to>
    <xdr:sp macro="" textlink="">
      <xdr:nvSpPr>
        <xdr:cNvPr id="702" name="フローチャート: 判断 701">
          <a:extLst>
            <a:ext uri="{FF2B5EF4-FFF2-40B4-BE49-F238E27FC236}">
              <a16:creationId xmlns:a16="http://schemas.microsoft.com/office/drawing/2014/main" id="{00000000-0008-0000-0600-0000BE020000}"/>
            </a:ext>
          </a:extLst>
        </xdr:cNvPr>
        <xdr:cNvSpPr/>
      </xdr:nvSpPr>
      <xdr:spPr>
        <a:xfrm>
          <a:off x="12763500" y="16912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56745</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47111" y="16687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157572</xdr:rowOff>
    </xdr:from>
    <xdr:to>
      <xdr:col>85</xdr:col>
      <xdr:colOff>177800</xdr:colOff>
      <xdr:row>99</xdr:row>
      <xdr:rowOff>87722</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6268700" y="1695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72499</xdr:rowOff>
    </xdr:from>
    <xdr:ext cx="469744" cy="259045"/>
    <xdr:sp macro="" textlink="">
      <xdr:nvSpPr>
        <xdr:cNvPr id="710" name="積立金該当値テキスト">
          <a:extLst>
            <a:ext uri="{FF2B5EF4-FFF2-40B4-BE49-F238E27FC236}">
              <a16:creationId xmlns:a16="http://schemas.microsoft.com/office/drawing/2014/main" id="{00000000-0008-0000-0600-0000C6020000}"/>
            </a:ext>
          </a:extLst>
        </xdr:cNvPr>
        <xdr:cNvSpPr txBox="1"/>
      </xdr:nvSpPr>
      <xdr:spPr>
        <a:xfrm>
          <a:off x="16370300" y="1687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134285</xdr:rowOff>
    </xdr:from>
    <xdr:to>
      <xdr:col>81</xdr:col>
      <xdr:colOff>101600</xdr:colOff>
      <xdr:row>99</xdr:row>
      <xdr:rowOff>64435</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5430500" y="1693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55562</xdr:rowOff>
    </xdr:from>
    <xdr:ext cx="469744"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5246428" y="17029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84255</xdr:rowOff>
    </xdr:from>
    <xdr:to>
      <xdr:col>76</xdr:col>
      <xdr:colOff>165100</xdr:colOff>
      <xdr:row>99</xdr:row>
      <xdr:rowOff>14405</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4541500" y="1688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5532</xdr:rowOff>
    </xdr:from>
    <xdr:ext cx="534377"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4325111" y="16979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139771</xdr:rowOff>
    </xdr:from>
    <xdr:to>
      <xdr:col>72</xdr:col>
      <xdr:colOff>38100</xdr:colOff>
      <xdr:row>99</xdr:row>
      <xdr:rowOff>69921</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3652500" y="16941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61048</xdr:rowOff>
    </xdr:from>
    <xdr:ext cx="469744"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3468428" y="1703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124951</xdr:rowOff>
    </xdr:from>
    <xdr:to>
      <xdr:col>67</xdr:col>
      <xdr:colOff>101600</xdr:colOff>
      <xdr:row>99</xdr:row>
      <xdr:rowOff>55101</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2763500" y="1692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46228</xdr:rowOff>
    </xdr:from>
    <xdr:ext cx="534377"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2547111" y="17019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投資及び出資金グラフ枠">
          <a:extLst>
            <a:ext uri="{FF2B5EF4-FFF2-40B4-BE49-F238E27FC236}">
              <a16:creationId xmlns:a16="http://schemas.microsoft.com/office/drawing/2014/main" id="{00000000-0008-0000-0600-0000E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91884</xdr:rowOff>
    </xdr:from>
    <xdr:to>
      <xdr:col>116</xdr:col>
      <xdr:colOff>62864</xdr:colOff>
      <xdr:row>39</xdr:row>
      <xdr:rowOff>44450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22159595" y="5235384"/>
          <a:ext cx="1269" cy="1495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3" name="投資及び出資金最小値テキスト">
          <a:extLst>
            <a:ext uri="{FF2B5EF4-FFF2-40B4-BE49-F238E27FC236}">
              <a16:creationId xmlns:a16="http://schemas.microsoft.com/office/drawing/2014/main" id="{00000000-0008-0000-0600-0000E7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38561</xdr:rowOff>
    </xdr:from>
    <xdr:ext cx="469744" cy="259045"/>
    <xdr:sp macro="" textlink="">
      <xdr:nvSpPr>
        <xdr:cNvPr id="745" name="投資及び出資金最大値テキスト">
          <a:extLst>
            <a:ext uri="{FF2B5EF4-FFF2-40B4-BE49-F238E27FC236}">
              <a16:creationId xmlns:a16="http://schemas.microsoft.com/office/drawing/2014/main" id="{00000000-0008-0000-0600-0000E9020000}"/>
            </a:ext>
          </a:extLst>
        </xdr:cNvPr>
        <xdr:cNvSpPr txBox="1"/>
      </xdr:nvSpPr>
      <xdr:spPr>
        <a:xfrm>
          <a:off x="22212300" y="5010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91884</xdr:rowOff>
    </xdr:from>
    <xdr:to>
      <xdr:col>116</xdr:col>
      <xdr:colOff>152400</xdr:colOff>
      <xdr:row>30</xdr:row>
      <xdr:rowOff>91884</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2072600" y="5235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50736</xdr:rowOff>
    </xdr:from>
    <xdr:to>
      <xdr:col>116</xdr:col>
      <xdr:colOff>63500</xdr:colOff>
      <xdr:row>35</xdr:row>
      <xdr:rowOff>165798</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1323300" y="6051486"/>
          <a:ext cx="838200" cy="115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134574</xdr:rowOff>
    </xdr:from>
    <xdr:ext cx="469744" cy="259045"/>
    <xdr:sp macro="" textlink="">
      <xdr:nvSpPr>
        <xdr:cNvPr id="748" name="投資及び出資金平均値テキスト">
          <a:extLst>
            <a:ext uri="{FF2B5EF4-FFF2-40B4-BE49-F238E27FC236}">
              <a16:creationId xmlns:a16="http://schemas.microsoft.com/office/drawing/2014/main" id="{00000000-0008-0000-0600-0000EC020000}"/>
            </a:ext>
          </a:extLst>
        </xdr:cNvPr>
        <xdr:cNvSpPr txBox="1"/>
      </xdr:nvSpPr>
      <xdr:spPr>
        <a:xfrm>
          <a:off x="22212300" y="63067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156147</xdr:rowOff>
    </xdr:from>
    <xdr:to>
      <xdr:col>116</xdr:col>
      <xdr:colOff>114300</xdr:colOff>
      <xdr:row>37</xdr:row>
      <xdr:rowOff>86297</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2110700" y="632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16447</xdr:rowOff>
    </xdr:from>
    <xdr:to>
      <xdr:col>111</xdr:col>
      <xdr:colOff>177800</xdr:colOff>
      <xdr:row>35</xdr:row>
      <xdr:rowOff>50736</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20434300" y="6017197"/>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167767</xdr:rowOff>
    </xdr:from>
    <xdr:to>
      <xdr:col>112</xdr:col>
      <xdr:colOff>38100</xdr:colOff>
      <xdr:row>37</xdr:row>
      <xdr:rowOff>97917</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1272500" y="6339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89044</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088428" y="6432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16447</xdr:rowOff>
    </xdr:from>
    <xdr:to>
      <xdr:col>107</xdr:col>
      <xdr:colOff>50800</xdr:colOff>
      <xdr:row>36</xdr:row>
      <xdr:rowOff>2730</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flipV="1">
          <a:off x="19545300" y="6017197"/>
          <a:ext cx="889000" cy="157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147003</xdr:rowOff>
    </xdr:from>
    <xdr:to>
      <xdr:col>107</xdr:col>
      <xdr:colOff>101600</xdr:colOff>
      <xdr:row>37</xdr:row>
      <xdr:rowOff>77153</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20383500" y="6319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68280</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199428" y="6411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2730</xdr:rowOff>
    </xdr:from>
    <xdr:to>
      <xdr:col>102</xdr:col>
      <xdr:colOff>114300</xdr:colOff>
      <xdr:row>39</xdr:row>
      <xdr:rowOff>44450</xdr:rowOff>
    </xdr:to>
    <xdr:cxnSp macro="">
      <xdr:nvCxnSpPr>
        <xdr:cNvPr id="756" name="直線コネクタ 755">
          <a:extLst>
            <a:ext uri="{FF2B5EF4-FFF2-40B4-BE49-F238E27FC236}">
              <a16:creationId xmlns:a16="http://schemas.microsoft.com/office/drawing/2014/main" id="{00000000-0008-0000-0600-0000F4020000}"/>
            </a:ext>
          </a:extLst>
        </xdr:cNvPr>
        <xdr:cNvCxnSpPr/>
      </xdr:nvCxnSpPr>
      <xdr:spPr>
        <a:xfrm flipV="1">
          <a:off x="18656300" y="6174930"/>
          <a:ext cx="889000" cy="556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73470</xdr:rowOff>
    </xdr:from>
    <xdr:to>
      <xdr:col>102</xdr:col>
      <xdr:colOff>165100</xdr:colOff>
      <xdr:row>37</xdr:row>
      <xdr:rowOff>3620</xdr:rowOff>
    </xdr:to>
    <xdr:sp macro="" textlink="">
      <xdr:nvSpPr>
        <xdr:cNvPr id="757" name="フローチャート: 判断 756">
          <a:extLst>
            <a:ext uri="{FF2B5EF4-FFF2-40B4-BE49-F238E27FC236}">
              <a16:creationId xmlns:a16="http://schemas.microsoft.com/office/drawing/2014/main" id="{00000000-0008-0000-0600-0000F5020000}"/>
            </a:ext>
          </a:extLst>
        </xdr:cNvPr>
        <xdr:cNvSpPr/>
      </xdr:nvSpPr>
      <xdr:spPr>
        <a:xfrm>
          <a:off x="19494500" y="624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166197</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10428" y="6338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88138</xdr:rowOff>
    </xdr:from>
    <xdr:to>
      <xdr:col>98</xdr:col>
      <xdr:colOff>38100</xdr:colOff>
      <xdr:row>38</xdr:row>
      <xdr:rowOff>18288</xdr:rowOff>
    </xdr:to>
    <xdr:sp macro="" textlink="">
      <xdr:nvSpPr>
        <xdr:cNvPr id="759" name="フローチャート: 判断 758">
          <a:extLst>
            <a:ext uri="{FF2B5EF4-FFF2-40B4-BE49-F238E27FC236}">
              <a16:creationId xmlns:a16="http://schemas.microsoft.com/office/drawing/2014/main" id="{00000000-0008-0000-0600-0000F7020000}"/>
            </a:ext>
          </a:extLst>
        </xdr:cNvPr>
        <xdr:cNvSpPr/>
      </xdr:nvSpPr>
      <xdr:spPr>
        <a:xfrm>
          <a:off x="18605500" y="643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34815</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21428" y="6207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114998</xdr:rowOff>
    </xdr:from>
    <xdr:to>
      <xdr:col>116</xdr:col>
      <xdr:colOff>114300</xdr:colOff>
      <xdr:row>36</xdr:row>
      <xdr:rowOff>45148</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2110700" y="6115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137875</xdr:rowOff>
    </xdr:from>
    <xdr:ext cx="469744" cy="259045"/>
    <xdr:sp macro="" textlink="">
      <xdr:nvSpPr>
        <xdr:cNvPr id="767" name="投資及び出資金該当値テキスト">
          <a:extLst>
            <a:ext uri="{FF2B5EF4-FFF2-40B4-BE49-F238E27FC236}">
              <a16:creationId xmlns:a16="http://schemas.microsoft.com/office/drawing/2014/main" id="{00000000-0008-0000-0600-0000FF020000}"/>
            </a:ext>
          </a:extLst>
        </xdr:cNvPr>
        <xdr:cNvSpPr txBox="1"/>
      </xdr:nvSpPr>
      <xdr:spPr>
        <a:xfrm>
          <a:off x="22212300" y="5967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171386</xdr:rowOff>
    </xdr:from>
    <xdr:to>
      <xdr:col>112</xdr:col>
      <xdr:colOff>38100</xdr:colOff>
      <xdr:row>35</xdr:row>
      <xdr:rowOff>101536</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21272500" y="6000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33</xdr:row>
      <xdr:rowOff>118063</xdr:rowOff>
    </xdr:from>
    <xdr:ext cx="469744"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21088428" y="5775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34</xdr:row>
      <xdr:rowOff>137097</xdr:rowOff>
    </xdr:from>
    <xdr:to>
      <xdr:col>107</xdr:col>
      <xdr:colOff>101600</xdr:colOff>
      <xdr:row>35</xdr:row>
      <xdr:rowOff>67247</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20383500" y="5966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33</xdr:row>
      <xdr:rowOff>83774</xdr:rowOff>
    </xdr:from>
    <xdr:ext cx="469744"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20199428" y="5741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123380</xdr:rowOff>
    </xdr:from>
    <xdr:to>
      <xdr:col>102</xdr:col>
      <xdr:colOff>165100</xdr:colOff>
      <xdr:row>36</xdr:row>
      <xdr:rowOff>53530</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19494500" y="6124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70057</xdr:rowOff>
    </xdr:from>
    <xdr:ext cx="469744"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9310428" y="5899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4" name="楕円 773">
          <a:extLst>
            <a:ext uri="{FF2B5EF4-FFF2-40B4-BE49-F238E27FC236}">
              <a16:creationId xmlns:a16="http://schemas.microsoft.com/office/drawing/2014/main" id="{00000000-0008-0000-0600-000006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0" name="貸付金グラフ枠">
          <a:extLst>
            <a:ext uri="{FF2B5EF4-FFF2-40B4-BE49-F238E27FC236}">
              <a16:creationId xmlns:a16="http://schemas.microsoft.com/office/drawing/2014/main" id="{00000000-0008-0000-0600-00002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100544</xdr:rowOff>
    </xdr:from>
    <xdr:to>
      <xdr:col>116</xdr:col>
      <xdr:colOff>62864</xdr:colOff>
      <xdr:row>59</xdr:row>
      <xdr:rowOff>98878</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2159595" y="8673044"/>
          <a:ext cx="1269" cy="1541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802" name="貸付金最小値テキスト">
          <a:extLst>
            <a:ext uri="{FF2B5EF4-FFF2-40B4-BE49-F238E27FC236}">
              <a16:creationId xmlns:a16="http://schemas.microsoft.com/office/drawing/2014/main" id="{00000000-0008-0000-0600-000022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47221</xdr:rowOff>
    </xdr:from>
    <xdr:ext cx="534377" cy="259045"/>
    <xdr:sp macro="" textlink="">
      <xdr:nvSpPr>
        <xdr:cNvPr id="804" name="貸付金最大値テキスト">
          <a:extLst>
            <a:ext uri="{FF2B5EF4-FFF2-40B4-BE49-F238E27FC236}">
              <a16:creationId xmlns:a16="http://schemas.microsoft.com/office/drawing/2014/main" id="{00000000-0008-0000-0600-000024030000}"/>
            </a:ext>
          </a:extLst>
        </xdr:cNvPr>
        <xdr:cNvSpPr txBox="1"/>
      </xdr:nvSpPr>
      <xdr:spPr>
        <a:xfrm>
          <a:off x="22212300" y="8448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100544</xdr:rowOff>
    </xdr:from>
    <xdr:to>
      <xdr:col>116</xdr:col>
      <xdr:colOff>152400</xdr:colOff>
      <xdr:row>50</xdr:row>
      <xdr:rowOff>100544</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22072600" y="8673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133332</xdr:rowOff>
    </xdr:from>
    <xdr:to>
      <xdr:col>116</xdr:col>
      <xdr:colOff>63500</xdr:colOff>
      <xdr:row>58</xdr:row>
      <xdr:rowOff>135487</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flipV="1">
          <a:off x="21323300" y="10077432"/>
          <a:ext cx="838200" cy="2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89240</xdr:rowOff>
    </xdr:from>
    <xdr:ext cx="469744" cy="259045"/>
    <xdr:sp macro="" textlink="">
      <xdr:nvSpPr>
        <xdr:cNvPr id="807" name="貸付金平均値テキスト">
          <a:extLst>
            <a:ext uri="{FF2B5EF4-FFF2-40B4-BE49-F238E27FC236}">
              <a16:creationId xmlns:a16="http://schemas.microsoft.com/office/drawing/2014/main" id="{00000000-0008-0000-0600-000027030000}"/>
            </a:ext>
          </a:extLst>
        </xdr:cNvPr>
        <xdr:cNvSpPr txBox="1"/>
      </xdr:nvSpPr>
      <xdr:spPr>
        <a:xfrm>
          <a:off x="22212300" y="10033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110813</xdr:rowOff>
    </xdr:from>
    <xdr:to>
      <xdr:col>116</xdr:col>
      <xdr:colOff>114300</xdr:colOff>
      <xdr:row>59</xdr:row>
      <xdr:rowOff>40963</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2110700" y="1005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104529</xdr:rowOff>
    </xdr:from>
    <xdr:to>
      <xdr:col>111</xdr:col>
      <xdr:colOff>177800</xdr:colOff>
      <xdr:row>58</xdr:row>
      <xdr:rowOff>135487</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20434300" y="10048629"/>
          <a:ext cx="889000" cy="30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135796</xdr:rowOff>
    </xdr:from>
    <xdr:to>
      <xdr:col>112</xdr:col>
      <xdr:colOff>38100</xdr:colOff>
      <xdr:row>59</xdr:row>
      <xdr:rowOff>65946</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21272500" y="10079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57073</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088428" y="10172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65699</xdr:rowOff>
    </xdr:from>
    <xdr:to>
      <xdr:col>107</xdr:col>
      <xdr:colOff>50800</xdr:colOff>
      <xdr:row>58</xdr:row>
      <xdr:rowOff>104529</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a:off x="19545300" y="10009799"/>
          <a:ext cx="889000" cy="38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132334</xdr:rowOff>
    </xdr:from>
    <xdr:to>
      <xdr:col>107</xdr:col>
      <xdr:colOff>101600</xdr:colOff>
      <xdr:row>59</xdr:row>
      <xdr:rowOff>62484</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20383500" y="10076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53611</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199428" y="10169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65699</xdr:rowOff>
    </xdr:from>
    <xdr:to>
      <xdr:col>102</xdr:col>
      <xdr:colOff>114300</xdr:colOff>
      <xdr:row>58</xdr:row>
      <xdr:rowOff>142541</xdr:rowOff>
    </xdr:to>
    <xdr:cxnSp macro="">
      <xdr:nvCxnSpPr>
        <xdr:cNvPr id="815" name="直線コネクタ 814">
          <a:extLst>
            <a:ext uri="{FF2B5EF4-FFF2-40B4-BE49-F238E27FC236}">
              <a16:creationId xmlns:a16="http://schemas.microsoft.com/office/drawing/2014/main" id="{00000000-0008-0000-0600-00002F030000}"/>
            </a:ext>
          </a:extLst>
        </xdr:cNvPr>
        <xdr:cNvCxnSpPr/>
      </xdr:nvCxnSpPr>
      <xdr:spPr>
        <a:xfrm flipV="1">
          <a:off x="18656300" y="10009799"/>
          <a:ext cx="889000" cy="76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132236</xdr:rowOff>
    </xdr:from>
    <xdr:to>
      <xdr:col>102</xdr:col>
      <xdr:colOff>165100</xdr:colOff>
      <xdr:row>59</xdr:row>
      <xdr:rowOff>62386</xdr:rowOff>
    </xdr:to>
    <xdr:sp macro="" textlink="">
      <xdr:nvSpPr>
        <xdr:cNvPr id="816" name="フローチャート: 判断 815">
          <a:extLst>
            <a:ext uri="{FF2B5EF4-FFF2-40B4-BE49-F238E27FC236}">
              <a16:creationId xmlns:a16="http://schemas.microsoft.com/office/drawing/2014/main" id="{00000000-0008-0000-0600-000030030000}"/>
            </a:ext>
          </a:extLst>
        </xdr:cNvPr>
        <xdr:cNvSpPr/>
      </xdr:nvSpPr>
      <xdr:spPr>
        <a:xfrm>
          <a:off x="19494500" y="1007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53513</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10428" y="10169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149675</xdr:rowOff>
    </xdr:from>
    <xdr:to>
      <xdr:col>98</xdr:col>
      <xdr:colOff>38100</xdr:colOff>
      <xdr:row>59</xdr:row>
      <xdr:rowOff>79825</xdr:rowOff>
    </xdr:to>
    <xdr:sp macro="" textlink="">
      <xdr:nvSpPr>
        <xdr:cNvPr id="818" name="フローチャート: 判断 817">
          <a:extLst>
            <a:ext uri="{FF2B5EF4-FFF2-40B4-BE49-F238E27FC236}">
              <a16:creationId xmlns:a16="http://schemas.microsoft.com/office/drawing/2014/main" id="{00000000-0008-0000-0600-000032030000}"/>
            </a:ext>
          </a:extLst>
        </xdr:cNvPr>
        <xdr:cNvSpPr/>
      </xdr:nvSpPr>
      <xdr:spPr>
        <a:xfrm>
          <a:off x="18605500" y="10093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70952</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21428" y="10186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82532</xdr:rowOff>
    </xdr:from>
    <xdr:to>
      <xdr:col>116</xdr:col>
      <xdr:colOff>114300</xdr:colOff>
      <xdr:row>59</xdr:row>
      <xdr:rowOff>12682</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22110700" y="10026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105409</xdr:rowOff>
    </xdr:from>
    <xdr:ext cx="469744" cy="259045"/>
    <xdr:sp macro="" textlink="">
      <xdr:nvSpPr>
        <xdr:cNvPr id="826" name="貸付金該当値テキスト">
          <a:extLst>
            <a:ext uri="{FF2B5EF4-FFF2-40B4-BE49-F238E27FC236}">
              <a16:creationId xmlns:a16="http://schemas.microsoft.com/office/drawing/2014/main" id="{00000000-0008-0000-0600-00003A030000}"/>
            </a:ext>
          </a:extLst>
        </xdr:cNvPr>
        <xdr:cNvSpPr txBox="1"/>
      </xdr:nvSpPr>
      <xdr:spPr>
        <a:xfrm>
          <a:off x="22212300" y="9878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84687</xdr:rowOff>
    </xdr:from>
    <xdr:to>
      <xdr:col>112</xdr:col>
      <xdr:colOff>38100</xdr:colOff>
      <xdr:row>59</xdr:row>
      <xdr:rowOff>14837</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21272500" y="10028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31364</xdr:rowOff>
    </xdr:from>
    <xdr:ext cx="469744"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21088428" y="9804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53729</xdr:rowOff>
    </xdr:from>
    <xdr:to>
      <xdr:col>107</xdr:col>
      <xdr:colOff>101600</xdr:colOff>
      <xdr:row>58</xdr:row>
      <xdr:rowOff>155329</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20383500" y="9997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406</xdr:rowOff>
    </xdr:from>
    <xdr:ext cx="469744"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20199428" y="9773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14899</xdr:rowOff>
    </xdr:from>
    <xdr:to>
      <xdr:col>102</xdr:col>
      <xdr:colOff>165100</xdr:colOff>
      <xdr:row>58</xdr:row>
      <xdr:rowOff>116499</xdr:rowOff>
    </xdr:to>
    <xdr:sp macro="" textlink="">
      <xdr:nvSpPr>
        <xdr:cNvPr id="831" name="楕円 830">
          <a:extLst>
            <a:ext uri="{FF2B5EF4-FFF2-40B4-BE49-F238E27FC236}">
              <a16:creationId xmlns:a16="http://schemas.microsoft.com/office/drawing/2014/main" id="{00000000-0008-0000-0600-00003F030000}"/>
            </a:ext>
          </a:extLst>
        </xdr:cNvPr>
        <xdr:cNvSpPr/>
      </xdr:nvSpPr>
      <xdr:spPr>
        <a:xfrm>
          <a:off x="19494500" y="9958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133026</xdr:rowOff>
    </xdr:from>
    <xdr:ext cx="469744"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9310428" y="9734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91741</xdr:rowOff>
    </xdr:from>
    <xdr:to>
      <xdr:col>98</xdr:col>
      <xdr:colOff>38100</xdr:colOff>
      <xdr:row>59</xdr:row>
      <xdr:rowOff>21891</xdr:rowOff>
    </xdr:to>
    <xdr:sp macro="" textlink="">
      <xdr:nvSpPr>
        <xdr:cNvPr id="833" name="楕円 832">
          <a:extLst>
            <a:ext uri="{FF2B5EF4-FFF2-40B4-BE49-F238E27FC236}">
              <a16:creationId xmlns:a16="http://schemas.microsoft.com/office/drawing/2014/main" id="{00000000-0008-0000-0600-000041030000}"/>
            </a:ext>
          </a:extLst>
        </xdr:cNvPr>
        <xdr:cNvSpPr/>
      </xdr:nvSpPr>
      <xdr:spPr>
        <a:xfrm>
          <a:off x="18605500" y="10035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38418</xdr:rowOff>
    </xdr:from>
    <xdr:ext cx="469744"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421428" y="9811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6" name="繰出金グラフ枠">
          <a:extLst>
            <a:ext uri="{FF2B5EF4-FFF2-40B4-BE49-F238E27FC236}">
              <a16:creationId xmlns:a16="http://schemas.microsoft.com/office/drawing/2014/main" id="{00000000-0008-0000-0600-00005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60627</xdr:rowOff>
    </xdr:from>
    <xdr:to>
      <xdr:col>116</xdr:col>
      <xdr:colOff>62864</xdr:colOff>
      <xdr:row>78</xdr:row>
      <xdr:rowOff>148478</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2159595" y="12233577"/>
          <a:ext cx="1269" cy="1288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152305</xdr:rowOff>
    </xdr:from>
    <xdr:ext cx="534377" cy="259045"/>
    <xdr:sp macro="" textlink="">
      <xdr:nvSpPr>
        <xdr:cNvPr id="858" name="繰出金最小値テキスト">
          <a:extLst>
            <a:ext uri="{FF2B5EF4-FFF2-40B4-BE49-F238E27FC236}">
              <a16:creationId xmlns:a16="http://schemas.microsoft.com/office/drawing/2014/main" id="{00000000-0008-0000-0600-00005A030000}"/>
            </a:ext>
          </a:extLst>
        </xdr:cNvPr>
        <xdr:cNvSpPr txBox="1"/>
      </xdr:nvSpPr>
      <xdr:spPr>
        <a:xfrm>
          <a:off x="22212300" y="13525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148478</xdr:rowOff>
    </xdr:from>
    <xdr:to>
      <xdr:col>116</xdr:col>
      <xdr:colOff>152400</xdr:colOff>
      <xdr:row>78</xdr:row>
      <xdr:rowOff>148478</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2072600" y="13521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7304</xdr:rowOff>
    </xdr:from>
    <xdr:ext cx="534377" cy="259045"/>
    <xdr:sp macro="" textlink="">
      <xdr:nvSpPr>
        <xdr:cNvPr id="860" name="繰出金最大値テキスト">
          <a:extLst>
            <a:ext uri="{FF2B5EF4-FFF2-40B4-BE49-F238E27FC236}">
              <a16:creationId xmlns:a16="http://schemas.microsoft.com/office/drawing/2014/main" id="{00000000-0008-0000-0600-00005C030000}"/>
            </a:ext>
          </a:extLst>
        </xdr:cNvPr>
        <xdr:cNvSpPr txBox="1"/>
      </xdr:nvSpPr>
      <xdr:spPr>
        <a:xfrm>
          <a:off x="22212300" y="12008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60627</xdr:rowOff>
    </xdr:from>
    <xdr:to>
      <xdr:col>116</xdr:col>
      <xdr:colOff>152400</xdr:colOff>
      <xdr:row>71</xdr:row>
      <xdr:rowOff>60627</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22072600" y="12233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42202</xdr:rowOff>
    </xdr:from>
    <xdr:to>
      <xdr:col>116</xdr:col>
      <xdr:colOff>63500</xdr:colOff>
      <xdr:row>76</xdr:row>
      <xdr:rowOff>109936</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21323300" y="13072402"/>
          <a:ext cx="838200" cy="67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146547</xdr:rowOff>
    </xdr:from>
    <xdr:ext cx="534377" cy="259045"/>
    <xdr:sp macro="" textlink="">
      <xdr:nvSpPr>
        <xdr:cNvPr id="863" name="繰出金平均値テキスト">
          <a:extLst>
            <a:ext uri="{FF2B5EF4-FFF2-40B4-BE49-F238E27FC236}">
              <a16:creationId xmlns:a16="http://schemas.microsoft.com/office/drawing/2014/main" id="{00000000-0008-0000-0600-00005F030000}"/>
            </a:ext>
          </a:extLst>
        </xdr:cNvPr>
        <xdr:cNvSpPr txBox="1"/>
      </xdr:nvSpPr>
      <xdr:spPr>
        <a:xfrm>
          <a:off x="22212300" y="128338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123670</xdr:rowOff>
    </xdr:from>
    <xdr:to>
      <xdr:col>116</xdr:col>
      <xdr:colOff>114300</xdr:colOff>
      <xdr:row>76</xdr:row>
      <xdr:rowOff>53820</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2110700" y="1298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109936</xdr:rowOff>
    </xdr:from>
    <xdr:to>
      <xdr:col>111</xdr:col>
      <xdr:colOff>177800</xdr:colOff>
      <xdr:row>76</xdr:row>
      <xdr:rowOff>156136</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20434300" y="13140136"/>
          <a:ext cx="889000" cy="4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133111</xdr:rowOff>
    </xdr:from>
    <xdr:to>
      <xdr:col>112</xdr:col>
      <xdr:colOff>38100</xdr:colOff>
      <xdr:row>76</xdr:row>
      <xdr:rowOff>63261</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1272500" y="1299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79788</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56111" y="12767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156136</xdr:rowOff>
    </xdr:from>
    <xdr:to>
      <xdr:col>107</xdr:col>
      <xdr:colOff>50800</xdr:colOff>
      <xdr:row>77</xdr:row>
      <xdr:rowOff>31206</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flipV="1">
          <a:off x="19545300" y="13186336"/>
          <a:ext cx="889000" cy="4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166030</xdr:rowOff>
    </xdr:from>
    <xdr:to>
      <xdr:col>107</xdr:col>
      <xdr:colOff>101600</xdr:colOff>
      <xdr:row>76</xdr:row>
      <xdr:rowOff>96180</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20383500" y="130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112706</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167111" y="12800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124430</xdr:rowOff>
    </xdr:from>
    <xdr:to>
      <xdr:col>102</xdr:col>
      <xdr:colOff>114300</xdr:colOff>
      <xdr:row>77</xdr:row>
      <xdr:rowOff>31206</xdr:rowOff>
    </xdr:to>
    <xdr:cxnSp macro="">
      <xdr:nvCxnSpPr>
        <xdr:cNvPr id="871" name="直線コネクタ 870">
          <a:extLst>
            <a:ext uri="{FF2B5EF4-FFF2-40B4-BE49-F238E27FC236}">
              <a16:creationId xmlns:a16="http://schemas.microsoft.com/office/drawing/2014/main" id="{00000000-0008-0000-0600-000067030000}"/>
            </a:ext>
          </a:extLst>
        </xdr:cNvPr>
        <xdr:cNvCxnSpPr/>
      </xdr:nvCxnSpPr>
      <xdr:spPr>
        <a:xfrm>
          <a:off x="18656300" y="12983180"/>
          <a:ext cx="889000" cy="249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6787</xdr:rowOff>
    </xdr:from>
    <xdr:to>
      <xdr:col>102</xdr:col>
      <xdr:colOff>165100</xdr:colOff>
      <xdr:row>76</xdr:row>
      <xdr:rowOff>108387</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19494500" y="13036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124914</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278111" y="12812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58931</xdr:rowOff>
    </xdr:from>
    <xdr:to>
      <xdr:col>98</xdr:col>
      <xdr:colOff>38100</xdr:colOff>
      <xdr:row>75</xdr:row>
      <xdr:rowOff>160530</xdr:rowOff>
    </xdr:to>
    <xdr:sp macro="" textlink="">
      <xdr:nvSpPr>
        <xdr:cNvPr id="874" name="フローチャート: 判断 873">
          <a:extLst>
            <a:ext uri="{FF2B5EF4-FFF2-40B4-BE49-F238E27FC236}">
              <a16:creationId xmlns:a16="http://schemas.microsoft.com/office/drawing/2014/main" id="{00000000-0008-0000-0600-00006A030000}"/>
            </a:ext>
          </a:extLst>
        </xdr:cNvPr>
        <xdr:cNvSpPr/>
      </xdr:nvSpPr>
      <xdr:spPr>
        <a:xfrm>
          <a:off x="18605500" y="1291768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5608</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389111" y="12692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162852</xdr:rowOff>
    </xdr:from>
    <xdr:to>
      <xdr:col>116</xdr:col>
      <xdr:colOff>114300</xdr:colOff>
      <xdr:row>76</xdr:row>
      <xdr:rowOff>93002</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2110700" y="13021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141279</xdr:rowOff>
    </xdr:from>
    <xdr:ext cx="534377" cy="259045"/>
    <xdr:sp macro="" textlink="">
      <xdr:nvSpPr>
        <xdr:cNvPr id="882" name="繰出金該当値テキスト">
          <a:extLst>
            <a:ext uri="{FF2B5EF4-FFF2-40B4-BE49-F238E27FC236}">
              <a16:creationId xmlns:a16="http://schemas.microsoft.com/office/drawing/2014/main" id="{00000000-0008-0000-0600-000072030000}"/>
            </a:ext>
          </a:extLst>
        </xdr:cNvPr>
        <xdr:cNvSpPr txBox="1"/>
      </xdr:nvSpPr>
      <xdr:spPr>
        <a:xfrm>
          <a:off x="22212300" y="13000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59136</xdr:rowOff>
    </xdr:from>
    <xdr:to>
      <xdr:col>112</xdr:col>
      <xdr:colOff>38100</xdr:colOff>
      <xdr:row>76</xdr:row>
      <xdr:rowOff>160736</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21272500" y="13089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151863</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1056111" y="13182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105336</xdr:rowOff>
    </xdr:from>
    <xdr:to>
      <xdr:col>107</xdr:col>
      <xdr:colOff>101600</xdr:colOff>
      <xdr:row>77</xdr:row>
      <xdr:rowOff>35486</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20383500" y="13135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26613</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20167111" y="13228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151856</xdr:rowOff>
    </xdr:from>
    <xdr:to>
      <xdr:col>102</xdr:col>
      <xdr:colOff>165100</xdr:colOff>
      <xdr:row>77</xdr:row>
      <xdr:rowOff>82006</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19494500" y="13182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73133</xdr:rowOff>
    </xdr:from>
    <xdr:ext cx="534377"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9278111" y="13274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73630</xdr:rowOff>
    </xdr:from>
    <xdr:to>
      <xdr:col>98</xdr:col>
      <xdr:colOff>38100</xdr:colOff>
      <xdr:row>76</xdr:row>
      <xdr:rowOff>3780</xdr:rowOff>
    </xdr:to>
    <xdr:sp macro="" textlink="">
      <xdr:nvSpPr>
        <xdr:cNvPr id="889" name="楕円 888">
          <a:extLst>
            <a:ext uri="{FF2B5EF4-FFF2-40B4-BE49-F238E27FC236}">
              <a16:creationId xmlns:a16="http://schemas.microsoft.com/office/drawing/2014/main" id="{00000000-0008-0000-0600-000079030000}"/>
            </a:ext>
          </a:extLst>
        </xdr:cNvPr>
        <xdr:cNvSpPr/>
      </xdr:nvSpPr>
      <xdr:spPr>
        <a:xfrm>
          <a:off x="18605500" y="1293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166357</xdr:rowOff>
    </xdr:from>
    <xdr:ext cx="534377"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389111" y="13025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5" name="前年度繰上充用金グラフ枠">
          <a:extLst>
            <a:ext uri="{FF2B5EF4-FFF2-40B4-BE49-F238E27FC236}">
              <a16:creationId xmlns:a16="http://schemas.microsoft.com/office/drawing/2014/main" id="{00000000-0008-0000-0600-000089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7" name="前年度繰上充用金最小値テキスト">
          <a:extLst>
            <a:ext uri="{FF2B5EF4-FFF2-40B4-BE49-F238E27FC236}">
              <a16:creationId xmlns:a16="http://schemas.microsoft.com/office/drawing/2014/main" id="{00000000-0008-0000-0600-00008B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9" name="前年度繰上充用金最大値テキスト">
          <a:extLst>
            <a:ext uri="{FF2B5EF4-FFF2-40B4-BE49-F238E27FC236}">
              <a16:creationId xmlns:a16="http://schemas.microsoft.com/office/drawing/2014/main" id="{00000000-0008-0000-0600-00008D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2" name="前年度繰上充用金平均値テキスト">
          <a:extLst>
            <a:ext uri="{FF2B5EF4-FFF2-40B4-BE49-F238E27FC236}">
              <a16:creationId xmlns:a16="http://schemas.microsoft.com/office/drawing/2014/main" id="{00000000-0008-0000-0600-000090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0" name="直線コネクタ 919">
          <a:extLst>
            <a:ext uri="{FF2B5EF4-FFF2-40B4-BE49-F238E27FC236}">
              <a16:creationId xmlns:a16="http://schemas.microsoft.com/office/drawing/2014/main" id="{00000000-0008-0000-0600-000098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フローチャート: 判断 922">
          <a:extLst>
            <a:ext uri="{FF2B5EF4-FFF2-40B4-BE49-F238E27FC236}">
              <a16:creationId xmlns:a16="http://schemas.microsoft.com/office/drawing/2014/main" id="{00000000-0008-0000-0600-00009B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1" name="前年度繰上充用金該当値テキスト">
          <a:extLst>
            <a:ext uri="{FF2B5EF4-FFF2-40B4-BE49-F238E27FC236}">
              <a16:creationId xmlns:a16="http://schemas.microsoft.com/office/drawing/2014/main" id="{00000000-0008-0000-0600-0000A3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0" name="正方形/長方形 939">
          <a:extLst>
            <a:ext uri="{FF2B5EF4-FFF2-40B4-BE49-F238E27FC236}">
              <a16:creationId xmlns:a16="http://schemas.microsoft.com/office/drawing/2014/main" id="{00000000-0008-0000-0600-0000A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1" name="正方形/長方形 940">
          <a:extLst>
            <a:ext uri="{FF2B5EF4-FFF2-40B4-BE49-F238E27FC236}">
              <a16:creationId xmlns:a16="http://schemas.microsoft.com/office/drawing/2014/main" id="{00000000-0008-0000-0600-0000A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2" name="テキスト ボックス 941">
          <a:extLst>
            <a:ext uri="{FF2B5EF4-FFF2-40B4-BE49-F238E27FC236}">
              <a16:creationId xmlns:a16="http://schemas.microsoft.com/office/drawing/2014/main" id="{00000000-0008-0000-0600-0000A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年度の歳出決算総額に対する住民一人当たりの額は</a:t>
          </a:r>
          <a:r>
            <a:rPr kumimoji="1" lang="en-US" altLang="ja-JP" sz="1300">
              <a:latin typeface="ＭＳ Ｐゴシック" panose="020B0600070205080204" pitchFamily="50" charset="-128"/>
              <a:ea typeface="ＭＳ Ｐゴシック" panose="020B0600070205080204" pitchFamily="50" charset="-128"/>
            </a:rPr>
            <a:t>363,592</a:t>
          </a:r>
          <a:r>
            <a:rPr kumimoji="1" lang="ja-JP" altLang="en-US" sz="1300">
              <a:latin typeface="ＭＳ Ｐゴシック" panose="020B0600070205080204" pitchFamily="50" charset="-128"/>
              <a:ea typeface="ＭＳ Ｐゴシック" panose="020B0600070205080204" pitchFamily="50" charset="-128"/>
            </a:rPr>
            <a:t>円となっており、前年度と比べ</a:t>
          </a:r>
          <a:r>
            <a:rPr kumimoji="1" lang="en-US" altLang="ja-JP" sz="1300">
              <a:latin typeface="ＭＳ Ｐゴシック" panose="020B0600070205080204" pitchFamily="50" charset="-128"/>
              <a:ea typeface="ＭＳ Ｐゴシック" panose="020B0600070205080204" pitchFamily="50" charset="-128"/>
            </a:rPr>
            <a:t>3,380</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R4</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360,212</a:t>
          </a:r>
          <a:r>
            <a:rPr kumimoji="1" lang="ja-JP" altLang="en-US" sz="1300">
              <a:latin typeface="ＭＳ Ｐゴシック" panose="020B0600070205080204" pitchFamily="50" charset="-128"/>
              <a:ea typeface="ＭＳ Ｐゴシック" panose="020B0600070205080204" pitchFamily="50" charset="-128"/>
            </a:rPr>
            <a:t>円）の増となった。これは、住民税非課税世帯等に対し</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世帯当たり合計</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万円を給付した価格高騰緊急支援給付金や救助工作車購入費などの皆増が主な要因となっている。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各項目については、概ね類似団体を下回っているが、人件費については、給与改定や期末勤勉手当支給割合の改定により前年度に比べ増加し、類似団体平均も上回っている状況である。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また、扶助費については価格高騰緊急支援給付金の皆増が増加の要因となっている。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さらに、普通建設事業費については、救助工作車の更新に係る事業費の皆増や観光・産業連携拠点の敷地造成工事の皆増により前年度に比べ増加した。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そのほか、投資及び出資金については、公共下水道事業会計出資金の減により、昨年度に比べ減少、積立金についても、一般財源積立金の大幅な減や、いのちを守る基金積立金及び公共施設整備基金積立金の皆減などから前年度に比べ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今後も引き続き事業の優先度・緊急度を踏まえた選択と集中を行い、将来を見据えた持続可能な財政運営に努める。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神奈川県愛川町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39,498
36,106
34.28
15,030,941
14,361,108
558,020
9,004,715
5,990,797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124079</xdr:rowOff>
    </xdr:from>
    <xdr:to>
      <xdr:col>24</xdr:col>
      <xdr:colOff>62865</xdr:colOff>
      <xdr:row>38</xdr:row>
      <xdr:rowOff>14351</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096129"/>
          <a:ext cx="1270" cy="1433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18178</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33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14351</xdr:rowOff>
    </xdr:from>
    <xdr:to>
      <xdr:col>24</xdr:col>
      <xdr:colOff>152400</xdr:colOff>
      <xdr:row>38</xdr:row>
      <xdr:rowOff>14351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29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70756</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871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6,291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124079</xdr:rowOff>
    </xdr:from>
    <xdr:to>
      <xdr:col>24</xdr:col>
      <xdr:colOff>152400</xdr:colOff>
      <xdr:row>29</xdr:row>
      <xdr:rowOff>124079</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096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82169</xdr:rowOff>
    </xdr:from>
    <xdr:to>
      <xdr:col>24</xdr:col>
      <xdr:colOff>63500</xdr:colOff>
      <xdr:row>35</xdr:row>
      <xdr:rowOff>27305</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911469"/>
          <a:ext cx="838200" cy="116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95013</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7528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72136</xdr:rowOff>
    </xdr:from>
    <xdr:to>
      <xdr:col>24</xdr:col>
      <xdr:colOff>114300</xdr:colOff>
      <xdr:row>35</xdr:row>
      <xdr:rowOff>2286</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90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82169</xdr:rowOff>
    </xdr:from>
    <xdr:to>
      <xdr:col>19</xdr:col>
      <xdr:colOff>177800</xdr:colOff>
      <xdr:row>34</xdr:row>
      <xdr:rowOff>105791</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911469"/>
          <a:ext cx="889000" cy="2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115570</xdr:rowOff>
    </xdr:from>
    <xdr:to>
      <xdr:col>20</xdr:col>
      <xdr:colOff>38100</xdr:colOff>
      <xdr:row>35</xdr:row>
      <xdr:rowOff>45720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944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36847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037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90551</xdr:rowOff>
    </xdr:from>
    <xdr:to>
      <xdr:col>15</xdr:col>
      <xdr:colOff>50800</xdr:colOff>
      <xdr:row>34</xdr:row>
      <xdr:rowOff>105791</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919851"/>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108331</xdr:rowOff>
    </xdr:from>
    <xdr:to>
      <xdr:col>15</xdr:col>
      <xdr:colOff>101600</xdr:colOff>
      <xdr:row>35</xdr:row>
      <xdr:rowOff>38481</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37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29608</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030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90551</xdr:rowOff>
    </xdr:from>
    <xdr:to>
      <xdr:col>10</xdr:col>
      <xdr:colOff>114300</xdr:colOff>
      <xdr:row>34</xdr:row>
      <xdr:rowOff>95123</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919851"/>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125476</xdr:rowOff>
    </xdr:from>
    <xdr:to>
      <xdr:col>10</xdr:col>
      <xdr:colOff>165100</xdr:colOff>
      <xdr:row>35</xdr:row>
      <xdr:rowOff>55626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54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46753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047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58420</xdr:rowOff>
    </xdr:from>
    <xdr:to>
      <xdr:col>6</xdr:col>
      <xdr:colOff>38100</xdr:colOff>
      <xdr:row>34</xdr:row>
      <xdr:rowOff>160020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88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151147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98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147955</xdr:rowOff>
    </xdr:from>
    <xdr:to>
      <xdr:col>24</xdr:col>
      <xdr:colOff>114300</xdr:colOff>
      <xdr:row>35</xdr:row>
      <xdr:rowOff>78105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97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126382</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955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31369</xdr:rowOff>
    </xdr:from>
    <xdr:to>
      <xdr:col>20</xdr:col>
      <xdr:colOff>38100</xdr:colOff>
      <xdr:row>34</xdr:row>
      <xdr:rowOff>132969</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860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149496</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635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54991</xdr:rowOff>
    </xdr:from>
    <xdr:to>
      <xdr:col>15</xdr:col>
      <xdr:colOff>101600</xdr:colOff>
      <xdr:row>34</xdr:row>
      <xdr:rowOff>156591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884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1668</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659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39751</xdr:rowOff>
    </xdr:from>
    <xdr:to>
      <xdr:col>10</xdr:col>
      <xdr:colOff>165100</xdr:colOff>
      <xdr:row>34</xdr:row>
      <xdr:rowOff>141351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869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157878</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644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44323</xdr:rowOff>
    </xdr:from>
    <xdr:to>
      <xdr:col>6</xdr:col>
      <xdr:colOff>38100</xdr:colOff>
      <xdr:row>34</xdr:row>
      <xdr:rowOff>145923</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87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162450</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648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9287</xdr:rowOff>
    </xdr:from>
    <xdr:to>
      <xdr:col>24</xdr:col>
      <xdr:colOff>62865</xdr:colOff>
      <xdr:row>59</xdr:row>
      <xdr:rowOff>37011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53237"/>
          <a:ext cx="1270" cy="1399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40838</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56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37011</xdr:rowOff>
    </xdr:from>
    <xdr:to>
      <xdr:col>24</xdr:col>
      <xdr:colOff>152400</xdr:colOff>
      <xdr:row>59</xdr:row>
      <xdr:rowOff>37011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52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127414</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28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894,868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9287</xdr:rowOff>
    </xdr:from>
    <xdr:to>
      <xdr:col>24</xdr:col>
      <xdr:colOff>152400</xdr:colOff>
      <xdr:row>51</xdr:row>
      <xdr:rowOff>9287</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53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59</xdr:row>
      <xdr:rowOff>27260</xdr:rowOff>
    </xdr:from>
    <xdr:to>
      <xdr:col>24</xdr:col>
      <xdr:colOff>63500</xdr:colOff>
      <xdr:row>59</xdr:row>
      <xdr:rowOff>32952</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10142810"/>
          <a:ext cx="838200" cy="5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78850</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8515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55973</xdr:rowOff>
    </xdr:from>
    <xdr:to>
      <xdr:col>24</xdr:col>
      <xdr:colOff>114300</xdr:colOff>
      <xdr:row>58</xdr:row>
      <xdr:rowOff>157573</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10000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27260</xdr:rowOff>
    </xdr:from>
    <xdr:to>
      <xdr:col>19</xdr:col>
      <xdr:colOff>177800</xdr:colOff>
      <xdr:row>59</xdr:row>
      <xdr:rowOff>27423</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10142810"/>
          <a:ext cx="889000" cy="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75488</xdr:rowOff>
    </xdr:from>
    <xdr:to>
      <xdr:col>20</xdr:col>
      <xdr:colOff>38100</xdr:colOff>
      <xdr:row>59</xdr:row>
      <xdr:rowOff>5638</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1001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22165</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9794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32356</xdr:rowOff>
    </xdr:from>
    <xdr:to>
      <xdr:col>15</xdr:col>
      <xdr:colOff>50800</xdr:colOff>
      <xdr:row>59</xdr:row>
      <xdr:rowOff>27423</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9976456"/>
          <a:ext cx="889000" cy="166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80597</xdr:rowOff>
    </xdr:from>
    <xdr:to>
      <xdr:col>15</xdr:col>
      <xdr:colOff>101600</xdr:colOff>
      <xdr:row>59</xdr:row>
      <xdr:rowOff>10747</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10024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27274</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9799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32356</xdr:rowOff>
    </xdr:from>
    <xdr:to>
      <xdr:col>10</xdr:col>
      <xdr:colOff>114300</xdr:colOff>
      <xdr:row>59</xdr:row>
      <xdr:rowOff>25895</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976456"/>
          <a:ext cx="889000" cy="164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118192</xdr:rowOff>
    </xdr:from>
    <xdr:to>
      <xdr:col>10</xdr:col>
      <xdr:colOff>165100</xdr:colOff>
      <xdr:row>58</xdr:row>
      <xdr:rowOff>48342</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9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64869</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666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112947</xdr:rowOff>
    </xdr:from>
    <xdr:to>
      <xdr:col>6</xdr:col>
      <xdr:colOff>38100</xdr:colOff>
      <xdr:row>59</xdr:row>
      <xdr:rowOff>43097</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10057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59624</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832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153602</xdr:rowOff>
    </xdr:from>
    <xdr:to>
      <xdr:col>24</xdr:col>
      <xdr:colOff>114300</xdr:colOff>
      <xdr:row>59</xdr:row>
      <xdr:rowOff>83752</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10097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68529</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10012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147910</xdr:rowOff>
    </xdr:from>
    <xdr:to>
      <xdr:col>20</xdr:col>
      <xdr:colOff>38100</xdr:colOff>
      <xdr:row>59</xdr:row>
      <xdr:rowOff>78060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10092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69187</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10184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148073</xdr:rowOff>
    </xdr:from>
    <xdr:to>
      <xdr:col>15</xdr:col>
      <xdr:colOff>101600</xdr:colOff>
      <xdr:row>59</xdr:row>
      <xdr:rowOff>78223</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1009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69350</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10184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153006</xdr:rowOff>
    </xdr:from>
    <xdr:to>
      <xdr:col>10</xdr:col>
      <xdr:colOff>165100</xdr:colOff>
      <xdr:row>58</xdr:row>
      <xdr:rowOff>83156</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92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74283</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10018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146545</xdr:rowOff>
    </xdr:from>
    <xdr:to>
      <xdr:col>6</xdr:col>
      <xdr:colOff>38100</xdr:colOff>
      <xdr:row>59</xdr:row>
      <xdr:rowOff>76695</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90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67822</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18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3721</xdr:rowOff>
    </xdr:from>
    <xdr:to>
      <xdr:col>24</xdr:col>
      <xdr:colOff>62865</xdr:colOff>
      <xdr:row>78</xdr:row>
      <xdr:rowOff>88621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005221"/>
          <a:ext cx="1270" cy="1456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92448</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65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88621</xdr:rowOff>
    </xdr:from>
    <xdr:to>
      <xdr:col>24</xdr:col>
      <xdr:colOff>152400</xdr:colOff>
      <xdr:row>78</xdr:row>
      <xdr:rowOff>88621</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61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121848</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780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244,707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3721</xdr:rowOff>
    </xdr:from>
    <xdr:to>
      <xdr:col>24</xdr:col>
      <xdr:colOff>152400</xdr:colOff>
      <xdr:row>70</xdr:row>
      <xdr:rowOff>3721</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005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84023</xdr:rowOff>
    </xdr:from>
    <xdr:to>
      <xdr:col>24</xdr:col>
      <xdr:colOff>63500</xdr:colOff>
      <xdr:row>78</xdr:row>
      <xdr:rowOff>19786</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285673"/>
          <a:ext cx="838200" cy="107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89133</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9478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66256</xdr:rowOff>
    </xdr:from>
    <xdr:to>
      <xdr:col>24</xdr:col>
      <xdr:colOff>114300</xdr:colOff>
      <xdr:row>76</xdr:row>
      <xdr:rowOff>167856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096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44298</xdr:rowOff>
    </xdr:from>
    <xdr:to>
      <xdr:col>19</xdr:col>
      <xdr:colOff>177800</xdr:colOff>
      <xdr:row>78</xdr:row>
      <xdr:rowOff>19786</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3245948"/>
          <a:ext cx="889000" cy="146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163094</xdr:rowOff>
    </xdr:from>
    <xdr:to>
      <xdr:col>20</xdr:col>
      <xdr:colOff>38100</xdr:colOff>
      <xdr:row>77</xdr:row>
      <xdr:rowOff>93244</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19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109770</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968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44298</xdr:rowOff>
    </xdr:from>
    <xdr:to>
      <xdr:col>15</xdr:col>
      <xdr:colOff>50800</xdr:colOff>
      <xdr:row>79</xdr:row>
      <xdr:rowOff>73507</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245948"/>
          <a:ext cx="889000" cy="372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30862</xdr:rowOff>
    </xdr:from>
    <xdr:to>
      <xdr:col>15</xdr:col>
      <xdr:colOff>101600</xdr:colOff>
      <xdr:row>76</xdr:row>
      <xdr:rowOff>132462</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06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148988</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836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73507</xdr:rowOff>
    </xdr:from>
    <xdr:to>
      <xdr:col>10</xdr:col>
      <xdr:colOff>114300</xdr:colOff>
      <xdr:row>79</xdr:row>
      <xdr:rowOff>107251</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618057"/>
          <a:ext cx="889000" cy="33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169850</xdr:rowOff>
    </xdr:from>
    <xdr:to>
      <xdr:col>10</xdr:col>
      <xdr:colOff>165100</xdr:colOff>
      <xdr:row>78</xdr:row>
      <xdr:rowOff>100000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3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116527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146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40233</xdr:rowOff>
    </xdr:from>
    <xdr:to>
      <xdr:col>6</xdr:col>
      <xdr:colOff>38100</xdr:colOff>
      <xdr:row>78</xdr:row>
      <xdr:rowOff>141833</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41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158360</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188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33223</xdr:rowOff>
    </xdr:from>
    <xdr:to>
      <xdr:col>24</xdr:col>
      <xdr:colOff>114300</xdr:colOff>
      <xdr:row>77</xdr:row>
      <xdr:rowOff>134823</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234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11650</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213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140436</xdr:rowOff>
    </xdr:from>
    <xdr:to>
      <xdr:col>20</xdr:col>
      <xdr:colOff>38100</xdr:colOff>
      <xdr:row>78</xdr:row>
      <xdr:rowOff>70586</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34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61713</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434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164948</xdr:rowOff>
    </xdr:from>
    <xdr:to>
      <xdr:col>15</xdr:col>
      <xdr:colOff>101600</xdr:colOff>
      <xdr:row>77</xdr:row>
      <xdr:rowOff>95098</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195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86225</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287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22707</xdr:rowOff>
    </xdr:from>
    <xdr:to>
      <xdr:col>10</xdr:col>
      <xdr:colOff>165100</xdr:colOff>
      <xdr:row>79</xdr:row>
      <xdr:rowOff>124307</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567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115434</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659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56451</xdr:rowOff>
    </xdr:from>
    <xdr:to>
      <xdr:col>6</xdr:col>
      <xdr:colOff>38100</xdr:colOff>
      <xdr:row>79</xdr:row>
      <xdr:rowOff>158051</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601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149178</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693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167208</xdr:rowOff>
    </xdr:from>
    <xdr:to>
      <xdr:col>24</xdr:col>
      <xdr:colOff>62865</xdr:colOff>
      <xdr:row>97</xdr:row>
      <xdr:rowOff>134710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426258"/>
          <a:ext cx="1270" cy="1339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138537</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769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134710</xdr:rowOff>
    </xdr:from>
    <xdr:to>
      <xdr:col>24</xdr:col>
      <xdr:colOff>152400</xdr:colOff>
      <xdr:row>97</xdr:row>
      <xdr:rowOff>134710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765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113885</xdr:rowOff>
    </xdr:from>
    <xdr:ext cx="534377"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201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61,778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167208</xdr:rowOff>
    </xdr:from>
    <xdr:to>
      <xdr:col>24</xdr:col>
      <xdr:colOff>152400</xdr:colOff>
      <xdr:row>89</xdr:row>
      <xdr:rowOff>167208</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426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138176</xdr:rowOff>
    </xdr:from>
    <xdr:to>
      <xdr:col>24</xdr:col>
      <xdr:colOff>63500</xdr:colOff>
      <xdr:row>94</xdr:row>
      <xdr:rowOff>123241</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3797300" y="15911576"/>
          <a:ext cx="838200" cy="327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122914</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2392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144487</xdr:rowOff>
    </xdr:from>
    <xdr:to>
      <xdr:col>24</xdr:col>
      <xdr:colOff>114300</xdr:colOff>
      <xdr:row>95</xdr:row>
      <xdr:rowOff>74637</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260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138176</xdr:rowOff>
    </xdr:from>
    <xdr:to>
      <xdr:col>19</xdr:col>
      <xdr:colOff>177800</xdr:colOff>
      <xdr:row>93</xdr:row>
      <xdr:rowOff>47307</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5911576"/>
          <a:ext cx="889000" cy="80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63754</xdr:rowOff>
    </xdr:from>
    <xdr:to>
      <xdr:col>20</xdr:col>
      <xdr:colOff>38100</xdr:colOff>
      <xdr:row>94</xdr:row>
      <xdr:rowOff>165354</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180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156481</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272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47307</xdr:rowOff>
    </xdr:from>
    <xdr:to>
      <xdr:col>15</xdr:col>
      <xdr:colOff>50800</xdr:colOff>
      <xdr:row>95</xdr:row>
      <xdr:rowOff>169760</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5992157"/>
          <a:ext cx="889000" cy="465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52552</xdr:rowOff>
    </xdr:from>
    <xdr:to>
      <xdr:col>15</xdr:col>
      <xdr:colOff>101600</xdr:colOff>
      <xdr:row>94</xdr:row>
      <xdr:rowOff>154152</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168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145279</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261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169760</xdr:rowOff>
    </xdr:from>
    <xdr:to>
      <xdr:col>10</xdr:col>
      <xdr:colOff>114300</xdr:colOff>
      <xdr:row>97</xdr:row>
      <xdr:rowOff>2806</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457510"/>
          <a:ext cx="889000" cy="175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19558</xdr:rowOff>
    </xdr:from>
    <xdr:to>
      <xdr:col>10</xdr:col>
      <xdr:colOff>165100</xdr:colOff>
      <xdr:row>95</xdr:row>
      <xdr:rowOff>121158</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30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137685</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08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25997</xdr:rowOff>
    </xdr:from>
    <xdr:to>
      <xdr:col>6</xdr:col>
      <xdr:colOff>38100</xdr:colOff>
      <xdr:row>95</xdr:row>
      <xdr:rowOff>127597</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313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144124</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088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72441</xdr:rowOff>
    </xdr:from>
    <xdr:to>
      <xdr:col>24</xdr:col>
      <xdr:colOff>114300</xdr:colOff>
      <xdr:row>95</xdr:row>
      <xdr:rowOff>2591</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188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95318</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040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87376</xdr:rowOff>
    </xdr:from>
    <xdr:to>
      <xdr:col>20</xdr:col>
      <xdr:colOff>38100</xdr:colOff>
      <xdr:row>93</xdr:row>
      <xdr:rowOff>17526</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5860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91</xdr:row>
      <xdr:rowOff>34053</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5636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167957</xdr:rowOff>
    </xdr:from>
    <xdr:to>
      <xdr:col>15</xdr:col>
      <xdr:colOff>101600</xdr:colOff>
      <xdr:row>93</xdr:row>
      <xdr:rowOff>98107</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594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91</xdr:row>
      <xdr:rowOff>114634</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5716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118960</xdr:rowOff>
    </xdr:from>
    <xdr:to>
      <xdr:col>10</xdr:col>
      <xdr:colOff>165100</xdr:colOff>
      <xdr:row>96</xdr:row>
      <xdr:rowOff>49110</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40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40237</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499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123456</xdr:rowOff>
    </xdr:from>
    <xdr:to>
      <xdr:col>6</xdr:col>
      <xdr:colOff>38100</xdr:colOff>
      <xdr:row>97</xdr:row>
      <xdr:rowOff>53606</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582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44733</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675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38735</xdr:rowOff>
    </xdr:from>
    <xdr:to>
      <xdr:col>54</xdr:col>
      <xdr:colOff>189865</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182235"/>
          <a:ext cx="1270" cy="1548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156862</xdr:rowOff>
    </xdr:from>
    <xdr:ext cx="469744"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4957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38735</xdr:rowOff>
    </xdr:from>
    <xdr:to>
      <xdr:col>55</xdr:col>
      <xdr:colOff>88900</xdr:colOff>
      <xdr:row>30</xdr:row>
      <xdr:rowOff>38735</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182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38735</xdr:rowOff>
    </xdr:from>
    <xdr:to>
      <xdr:col>55</xdr:col>
      <xdr:colOff>0</xdr:colOff>
      <xdr:row>30</xdr:row>
      <xdr:rowOff>92075</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9639300" y="5182235"/>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49801</xdr:rowOff>
    </xdr:from>
    <xdr:ext cx="378565"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39345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71374</xdr:rowOff>
    </xdr:from>
    <xdr:to>
      <xdr:col>55</xdr:col>
      <xdr:colOff>50800</xdr:colOff>
      <xdr:row>38</xdr:row>
      <xdr:rowOff>1524</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415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92075</xdr:rowOff>
    </xdr:from>
    <xdr:to>
      <xdr:col>50</xdr:col>
      <xdr:colOff>114300</xdr:colOff>
      <xdr:row>31</xdr:row>
      <xdr:rowOff>26543</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8750300" y="5235575"/>
          <a:ext cx="889000" cy="105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59944</xdr:rowOff>
    </xdr:from>
    <xdr:to>
      <xdr:col>50</xdr:col>
      <xdr:colOff>165100</xdr:colOff>
      <xdr:row>37</xdr:row>
      <xdr:rowOff>161544</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40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152671</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50017" y="64963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26543</xdr:rowOff>
    </xdr:from>
    <xdr:to>
      <xdr:col>45</xdr:col>
      <xdr:colOff>177800</xdr:colOff>
      <xdr:row>31</xdr:row>
      <xdr:rowOff>41783</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7861300" y="5341493"/>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65659</xdr:rowOff>
    </xdr:from>
    <xdr:to>
      <xdr:col>46</xdr:col>
      <xdr:colOff>38100</xdr:colOff>
      <xdr:row>37</xdr:row>
      <xdr:rowOff>167260</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4093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158386</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61017" y="65020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28829</xdr:rowOff>
    </xdr:from>
    <xdr:to>
      <xdr:col>41</xdr:col>
      <xdr:colOff>50800</xdr:colOff>
      <xdr:row>31</xdr:row>
      <xdr:rowOff>41783</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6972300" y="5343779"/>
          <a:ext cx="889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68326</xdr:rowOff>
    </xdr:from>
    <xdr:to>
      <xdr:col>41</xdr:col>
      <xdr:colOff>101600</xdr:colOff>
      <xdr:row>37</xdr:row>
      <xdr:rowOff>169926</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161053</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2017" y="65047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33655</xdr:rowOff>
    </xdr:from>
    <xdr:to>
      <xdr:col>36</xdr:col>
      <xdr:colOff>165100</xdr:colOff>
      <xdr:row>37</xdr:row>
      <xdr:rowOff>135255</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37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126382</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3017" y="64700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29</xdr:row>
      <xdr:rowOff>159385</xdr:rowOff>
    </xdr:from>
    <xdr:to>
      <xdr:col>55</xdr:col>
      <xdr:colOff>50800</xdr:colOff>
      <xdr:row>30</xdr:row>
      <xdr:rowOff>89535</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513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29</xdr:row>
      <xdr:rowOff>112412</xdr:rowOff>
    </xdr:from>
    <xdr:ext cx="469744"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5084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41275</xdr:rowOff>
    </xdr:from>
    <xdr:to>
      <xdr:col>50</xdr:col>
      <xdr:colOff>165100</xdr:colOff>
      <xdr:row>30</xdr:row>
      <xdr:rowOff>142875</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518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28</xdr:row>
      <xdr:rowOff>159402</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404428" y="4960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147193</xdr:rowOff>
    </xdr:from>
    <xdr:to>
      <xdr:col>46</xdr:col>
      <xdr:colOff>38100</xdr:colOff>
      <xdr:row>31</xdr:row>
      <xdr:rowOff>77343</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529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29</xdr:row>
      <xdr:rowOff>93870</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515428" y="5065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162433</xdr:rowOff>
    </xdr:from>
    <xdr:to>
      <xdr:col>41</xdr:col>
      <xdr:colOff>101600</xdr:colOff>
      <xdr:row>31</xdr:row>
      <xdr:rowOff>92583</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530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29</xdr:row>
      <xdr:rowOff>109110</xdr:rowOff>
    </xdr:from>
    <xdr:ext cx="469744"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626428" y="5081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30</xdr:row>
      <xdr:rowOff>149479</xdr:rowOff>
    </xdr:from>
    <xdr:to>
      <xdr:col>36</xdr:col>
      <xdr:colOff>165100</xdr:colOff>
      <xdr:row>31</xdr:row>
      <xdr:rowOff>79629</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5292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29</xdr:row>
      <xdr:rowOff>96156</xdr:rowOff>
    </xdr:from>
    <xdr:ext cx="469744"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737428" y="5068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a:extLst>
            <a:ext uri="{FF2B5EF4-FFF2-40B4-BE49-F238E27FC236}">
              <a16:creationId xmlns:a16="http://schemas.microsoft.com/office/drawing/2014/main" id="{00000000-0008-0000-07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169685</xdr:rowOff>
    </xdr:from>
    <xdr:to>
      <xdr:col>54</xdr:col>
      <xdr:colOff>189865</xdr:colOff>
      <xdr:row>58</xdr:row>
      <xdr:rowOff>157531</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10475595" y="8742185"/>
          <a:ext cx="1270" cy="1359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161358</xdr:rowOff>
    </xdr:from>
    <xdr:ext cx="469744" cy="259045"/>
    <xdr:sp macro="" textlink="">
      <xdr:nvSpPr>
        <xdr:cNvPr id="346" name="農林水産業費最小値テキスト">
          <a:extLst>
            <a:ext uri="{FF2B5EF4-FFF2-40B4-BE49-F238E27FC236}">
              <a16:creationId xmlns:a16="http://schemas.microsoft.com/office/drawing/2014/main" id="{00000000-0008-0000-0700-00005A010000}"/>
            </a:ext>
          </a:extLst>
        </xdr:cNvPr>
        <xdr:cNvSpPr txBox="1"/>
      </xdr:nvSpPr>
      <xdr:spPr>
        <a:xfrm>
          <a:off x="10528300" y="10105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157531</xdr:rowOff>
    </xdr:from>
    <xdr:to>
      <xdr:col>55</xdr:col>
      <xdr:colOff>88900</xdr:colOff>
      <xdr:row>58</xdr:row>
      <xdr:rowOff>157531</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1010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116362</xdr:rowOff>
    </xdr:from>
    <xdr:ext cx="534377" cy="259045"/>
    <xdr:sp macro="" textlink="">
      <xdr:nvSpPr>
        <xdr:cNvPr id="348" name="農林水産業費最大値テキスト">
          <a:extLst>
            <a:ext uri="{FF2B5EF4-FFF2-40B4-BE49-F238E27FC236}">
              <a16:creationId xmlns:a16="http://schemas.microsoft.com/office/drawing/2014/main" id="{00000000-0008-0000-0700-00005C010000}"/>
            </a:ext>
          </a:extLst>
        </xdr:cNvPr>
        <xdr:cNvSpPr txBox="1"/>
      </xdr:nvSpPr>
      <xdr:spPr>
        <a:xfrm>
          <a:off x="10528300" y="8517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74,426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169685</xdr:rowOff>
    </xdr:from>
    <xdr:to>
      <xdr:col>55</xdr:col>
      <xdr:colOff>88900</xdr:colOff>
      <xdr:row>50</xdr:row>
      <xdr:rowOff>169685</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8742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120936</xdr:rowOff>
    </xdr:from>
    <xdr:to>
      <xdr:col>55</xdr:col>
      <xdr:colOff>0</xdr:colOff>
      <xdr:row>58</xdr:row>
      <xdr:rowOff>136195</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9639300" y="10065036"/>
          <a:ext cx="838200" cy="15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168127</xdr:rowOff>
    </xdr:from>
    <xdr:ext cx="534377" cy="259045"/>
    <xdr:sp macro="" textlink="">
      <xdr:nvSpPr>
        <xdr:cNvPr id="351" name="農林水産業費平均値テキスト">
          <a:extLst>
            <a:ext uri="{FF2B5EF4-FFF2-40B4-BE49-F238E27FC236}">
              <a16:creationId xmlns:a16="http://schemas.microsoft.com/office/drawing/2014/main" id="{00000000-0008-0000-0700-00005F010000}"/>
            </a:ext>
          </a:extLst>
        </xdr:cNvPr>
        <xdr:cNvSpPr txBox="1"/>
      </xdr:nvSpPr>
      <xdr:spPr>
        <a:xfrm>
          <a:off x="10528300" y="95978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145250</xdr:rowOff>
    </xdr:from>
    <xdr:to>
      <xdr:col>55</xdr:col>
      <xdr:colOff>50800</xdr:colOff>
      <xdr:row>57</xdr:row>
      <xdr:rowOff>75400</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10426700" y="974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120936</xdr:rowOff>
    </xdr:from>
    <xdr:to>
      <xdr:col>50</xdr:col>
      <xdr:colOff>114300</xdr:colOff>
      <xdr:row>58</xdr:row>
      <xdr:rowOff>144349</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8750300" y="10065036"/>
          <a:ext cx="889000" cy="23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155689</xdr:rowOff>
    </xdr:from>
    <xdr:to>
      <xdr:col>50</xdr:col>
      <xdr:colOff>165100</xdr:colOff>
      <xdr:row>57</xdr:row>
      <xdr:rowOff>85839</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9588500" y="9756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102366</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9372111" y="9532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132804</xdr:rowOff>
    </xdr:from>
    <xdr:to>
      <xdr:col>45</xdr:col>
      <xdr:colOff>177800</xdr:colOff>
      <xdr:row>58</xdr:row>
      <xdr:rowOff>144349</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7861300" y="10076904"/>
          <a:ext cx="889000" cy="11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159556</xdr:rowOff>
    </xdr:from>
    <xdr:to>
      <xdr:col>46</xdr:col>
      <xdr:colOff>38100</xdr:colOff>
      <xdr:row>57</xdr:row>
      <xdr:rowOff>89706</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8699500" y="9760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106233</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8483111" y="9535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129318</xdr:rowOff>
    </xdr:from>
    <xdr:to>
      <xdr:col>41</xdr:col>
      <xdr:colOff>50800</xdr:colOff>
      <xdr:row>58</xdr:row>
      <xdr:rowOff>132804</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a:off x="6972300" y="10073418"/>
          <a:ext cx="889000" cy="3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24302</xdr:rowOff>
    </xdr:from>
    <xdr:to>
      <xdr:col>41</xdr:col>
      <xdr:colOff>101600</xdr:colOff>
      <xdr:row>57</xdr:row>
      <xdr:rowOff>125902</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7810500" y="9796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142429</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594111" y="9572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129191</xdr:rowOff>
    </xdr:from>
    <xdr:to>
      <xdr:col>36</xdr:col>
      <xdr:colOff>165100</xdr:colOff>
      <xdr:row>57</xdr:row>
      <xdr:rowOff>59341</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6921500" y="9730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75868</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05111" y="9505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85395</xdr:rowOff>
    </xdr:from>
    <xdr:to>
      <xdr:col>55</xdr:col>
      <xdr:colOff>50800</xdr:colOff>
      <xdr:row>59</xdr:row>
      <xdr:rowOff>15545</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10426700" y="1002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322</xdr:rowOff>
    </xdr:from>
    <xdr:ext cx="469744" cy="259045"/>
    <xdr:sp macro="" textlink="">
      <xdr:nvSpPr>
        <xdr:cNvPr id="370" name="農林水産業費該当値テキスト">
          <a:extLst>
            <a:ext uri="{FF2B5EF4-FFF2-40B4-BE49-F238E27FC236}">
              <a16:creationId xmlns:a16="http://schemas.microsoft.com/office/drawing/2014/main" id="{00000000-0008-0000-0700-000072010000}"/>
            </a:ext>
          </a:extLst>
        </xdr:cNvPr>
        <xdr:cNvSpPr txBox="1"/>
      </xdr:nvSpPr>
      <xdr:spPr>
        <a:xfrm>
          <a:off x="10528300" y="9944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70136</xdr:rowOff>
    </xdr:from>
    <xdr:to>
      <xdr:col>50</xdr:col>
      <xdr:colOff>165100</xdr:colOff>
      <xdr:row>59</xdr:row>
      <xdr:rowOff>286</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9588500" y="10014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162863</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9404428" y="10106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93549</xdr:rowOff>
    </xdr:from>
    <xdr:to>
      <xdr:col>46</xdr:col>
      <xdr:colOff>38100</xdr:colOff>
      <xdr:row>59</xdr:row>
      <xdr:rowOff>23699</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8699500" y="10037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14826</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8515428" y="10130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82004</xdr:rowOff>
    </xdr:from>
    <xdr:to>
      <xdr:col>41</xdr:col>
      <xdr:colOff>101600</xdr:colOff>
      <xdr:row>59</xdr:row>
      <xdr:rowOff>12154</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7810500" y="1002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3281</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7626428" y="10118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78518</xdr:rowOff>
    </xdr:from>
    <xdr:to>
      <xdr:col>36</xdr:col>
      <xdr:colOff>165100</xdr:colOff>
      <xdr:row>59</xdr:row>
      <xdr:rowOff>8668</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6921500" y="10022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171245</xdr:rowOff>
    </xdr:from>
    <xdr:ext cx="469744"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737428" y="10115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96655</xdr:rowOff>
    </xdr:from>
    <xdr:to>
      <xdr:col>54</xdr:col>
      <xdr:colOff>189865</xdr:colOff>
      <xdr:row>78</xdr:row>
      <xdr:rowOff>127081</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269605"/>
          <a:ext cx="1270" cy="1230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130908</xdr:rowOff>
    </xdr:from>
    <xdr:ext cx="378565"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04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127081</xdr:rowOff>
    </xdr:from>
    <xdr:to>
      <xdr:col>55</xdr:col>
      <xdr:colOff>88900</xdr:colOff>
      <xdr:row>78</xdr:row>
      <xdr:rowOff>127081</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00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43332</xdr:rowOff>
    </xdr:from>
    <xdr:ext cx="534377"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2044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54,383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96655</xdr:rowOff>
    </xdr:from>
    <xdr:to>
      <xdr:col>55</xdr:col>
      <xdr:colOff>88900</xdr:colOff>
      <xdr:row>71</xdr:row>
      <xdr:rowOff>96655</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269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31389</xdr:rowOff>
    </xdr:from>
    <xdr:to>
      <xdr:col>55</xdr:col>
      <xdr:colOff>0</xdr:colOff>
      <xdr:row>77</xdr:row>
      <xdr:rowOff>111170</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9639300" y="13233039"/>
          <a:ext cx="838200" cy="79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90791</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29495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67915</xdr:rowOff>
    </xdr:from>
    <xdr:to>
      <xdr:col>55</xdr:col>
      <xdr:colOff>50800</xdr:colOff>
      <xdr:row>76</xdr:row>
      <xdr:rowOff>169515</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09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111170</xdr:rowOff>
    </xdr:from>
    <xdr:to>
      <xdr:col>50</xdr:col>
      <xdr:colOff>114300</xdr:colOff>
      <xdr:row>78</xdr:row>
      <xdr:rowOff>13146</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8750300" y="13312820"/>
          <a:ext cx="889000" cy="73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90021</xdr:rowOff>
    </xdr:from>
    <xdr:to>
      <xdr:col>50</xdr:col>
      <xdr:colOff>165100</xdr:colOff>
      <xdr:row>77</xdr:row>
      <xdr:rowOff>20171</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12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36697</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2895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59255</xdr:rowOff>
    </xdr:from>
    <xdr:to>
      <xdr:col>45</xdr:col>
      <xdr:colOff>177800</xdr:colOff>
      <xdr:row>78</xdr:row>
      <xdr:rowOff>13146</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7861300" y="13260905"/>
          <a:ext cx="889000" cy="125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129111</xdr:rowOff>
    </xdr:from>
    <xdr:to>
      <xdr:col>46</xdr:col>
      <xdr:colOff>38100</xdr:colOff>
      <xdr:row>77</xdr:row>
      <xdr:rowOff>59261</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159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75788</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2934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59255</xdr:rowOff>
    </xdr:from>
    <xdr:to>
      <xdr:col>41</xdr:col>
      <xdr:colOff>50800</xdr:colOff>
      <xdr:row>78</xdr:row>
      <xdr:rowOff>69452</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3260905"/>
          <a:ext cx="889000" cy="181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125544</xdr:rowOff>
    </xdr:from>
    <xdr:to>
      <xdr:col>41</xdr:col>
      <xdr:colOff>101600</xdr:colOff>
      <xdr:row>77</xdr:row>
      <xdr:rowOff>55694</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155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72221</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2930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42357</xdr:rowOff>
    </xdr:from>
    <xdr:to>
      <xdr:col>36</xdr:col>
      <xdr:colOff>165100</xdr:colOff>
      <xdr:row>77</xdr:row>
      <xdr:rowOff>143957</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244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160484</xdr:rowOff>
    </xdr:from>
    <xdr:ext cx="469744"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37428" y="13019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152039</xdr:rowOff>
    </xdr:from>
    <xdr:to>
      <xdr:col>55</xdr:col>
      <xdr:colOff>50800</xdr:colOff>
      <xdr:row>77</xdr:row>
      <xdr:rowOff>82189</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182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130466</xdr:rowOff>
    </xdr:from>
    <xdr:ext cx="534377"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16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60370</xdr:rowOff>
    </xdr:from>
    <xdr:to>
      <xdr:col>50</xdr:col>
      <xdr:colOff>165100</xdr:colOff>
      <xdr:row>77</xdr:row>
      <xdr:rowOff>161970</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26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153097</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404428" y="13354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133796</xdr:rowOff>
    </xdr:from>
    <xdr:to>
      <xdr:col>46</xdr:col>
      <xdr:colOff>38100</xdr:colOff>
      <xdr:row>78</xdr:row>
      <xdr:rowOff>63946</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335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55073</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515428" y="13428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8455</xdr:rowOff>
    </xdr:from>
    <xdr:to>
      <xdr:col>41</xdr:col>
      <xdr:colOff>101600</xdr:colOff>
      <xdr:row>77</xdr:row>
      <xdr:rowOff>110055</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21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101182</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594111" y="13302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18652</xdr:rowOff>
    </xdr:from>
    <xdr:to>
      <xdr:col>36</xdr:col>
      <xdr:colOff>165100</xdr:colOff>
      <xdr:row>78</xdr:row>
      <xdr:rowOff>120252</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391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111379</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37428" y="13484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43135</xdr:rowOff>
    </xdr:from>
    <xdr:to>
      <xdr:col>54</xdr:col>
      <xdr:colOff>189865</xdr:colOff>
      <xdr:row>98</xdr:row>
      <xdr:rowOff>148558</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645085"/>
          <a:ext cx="1270" cy="1305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152385</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954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148558</xdr:rowOff>
    </xdr:from>
    <xdr:to>
      <xdr:col>55</xdr:col>
      <xdr:colOff>88900</xdr:colOff>
      <xdr:row>98</xdr:row>
      <xdr:rowOff>148558</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950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161262</xdr:rowOff>
    </xdr:from>
    <xdr:ext cx="534377"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420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92,069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43135</xdr:rowOff>
    </xdr:from>
    <xdr:to>
      <xdr:col>55</xdr:col>
      <xdr:colOff>88900</xdr:colOff>
      <xdr:row>91</xdr:row>
      <xdr:rowOff>43135</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645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197</xdr:rowOff>
    </xdr:from>
    <xdr:to>
      <xdr:col>55</xdr:col>
      <xdr:colOff>0</xdr:colOff>
      <xdr:row>98</xdr:row>
      <xdr:rowOff>4178</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9639300" y="16802297"/>
          <a:ext cx="838200" cy="3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84498</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3722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61621</xdr:rowOff>
    </xdr:from>
    <xdr:to>
      <xdr:col>55</xdr:col>
      <xdr:colOff>50800</xdr:colOff>
      <xdr:row>96</xdr:row>
      <xdr:rowOff>163221</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520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85389</xdr:rowOff>
    </xdr:from>
    <xdr:to>
      <xdr:col>50</xdr:col>
      <xdr:colOff>114300</xdr:colOff>
      <xdr:row>98</xdr:row>
      <xdr:rowOff>197</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8750300" y="16544589"/>
          <a:ext cx="889000" cy="257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85510</xdr:rowOff>
    </xdr:from>
    <xdr:to>
      <xdr:col>50</xdr:col>
      <xdr:colOff>165100</xdr:colOff>
      <xdr:row>97</xdr:row>
      <xdr:rowOff>15660</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544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32187</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319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85389</xdr:rowOff>
    </xdr:from>
    <xdr:to>
      <xdr:col>45</xdr:col>
      <xdr:colOff>177800</xdr:colOff>
      <xdr:row>98</xdr:row>
      <xdr:rowOff>2750</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7861300" y="16544589"/>
          <a:ext cx="889000" cy="260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81851</xdr:rowOff>
    </xdr:from>
    <xdr:to>
      <xdr:col>46</xdr:col>
      <xdr:colOff>38100</xdr:colOff>
      <xdr:row>97</xdr:row>
      <xdr:rowOff>12001</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541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3128</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633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54108</xdr:rowOff>
    </xdr:from>
    <xdr:to>
      <xdr:col>41</xdr:col>
      <xdr:colOff>50800</xdr:colOff>
      <xdr:row>98</xdr:row>
      <xdr:rowOff>2750</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6972300" y="16684758"/>
          <a:ext cx="889000" cy="120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94959</xdr:rowOff>
    </xdr:from>
    <xdr:to>
      <xdr:col>41</xdr:col>
      <xdr:colOff>101600</xdr:colOff>
      <xdr:row>97</xdr:row>
      <xdr:rowOff>25109</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554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41636</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329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81338</xdr:rowOff>
    </xdr:from>
    <xdr:to>
      <xdr:col>36</xdr:col>
      <xdr:colOff>165100</xdr:colOff>
      <xdr:row>97</xdr:row>
      <xdr:rowOff>11488</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54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28015</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315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124828</xdr:rowOff>
    </xdr:from>
    <xdr:to>
      <xdr:col>55</xdr:col>
      <xdr:colOff>50800</xdr:colOff>
      <xdr:row>98</xdr:row>
      <xdr:rowOff>54978</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755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103255</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733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120847</xdr:rowOff>
    </xdr:from>
    <xdr:to>
      <xdr:col>50</xdr:col>
      <xdr:colOff>165100</xdr:colOff>
      <xdr:row>98</xdr:row>
      <xdr:rowOff>50997</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751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42124</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844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34589</xdr:rowOff>
    </xdr:from>
    <xdr:to>
      <xdr:col>46</xdr:col>
      <xdr:colOff>38100</xdr:colOff>
      <xdr:row>96</xdr:row>
      <xdr:rowOff>136189</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493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152716</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269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123400</xdr:rowOff>
    </xdr:from>
    <xdr:to>
      <xdr:col>41</xdr:col>
      <xdr:colOff>101600</xdr:colOff>
      <xdr:row>98</xdr:row>
      <xdr:rowOff>53550</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75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44677</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846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3308</xdr:rowOff>
    </xdr:from>
    <xdr:to>
      <xdr:col>36</xdr:col>
      <xdr:colOff>165100</xdr:colOff>
      <xdr:row>97</xdr:row>
      <xdr:rowOff>104908</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63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96035</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726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107010</xdr:rowOff>
    </xdr:from>
    <xdr:to>
      <xdr:col>85</xdr:col>
      <xdr:colOff>126364</xdr:colOff>
      <xdr:row>37</xdr:row>
      <xdr:rowOff>166858</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593410"/>
          <a:ext cx="1269" cy="917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170685</xdr:rowOff>
    </xdr:from>
    <xdr:ext cx="534377"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514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166858</xdr:rowOff>
    </xdr:from>
    <xdr:to>
      <xdr:col>86</xdr:col>
      <xdr:colOff>25400</xdr:colOff>
      <xdr:row>37</xdr:row>
      <xdr:rowOff>166858</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510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53687</xdr:rowOff>
    </xdr:from>
    <xdr:ext cx="534377"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368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107010</xdr:rowOff>
    </xdr:from>
    <xdr:to>
      <xdr:col>86</xdr:col>
      <xdr:colOff>25400</xdr:colOff>
      <xdr:row>32</xdr:row>
      <xdr:rowOff>107010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593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9764</xdr:rowOff>
    </xdr:from>
    <xdr:to>
      <xdr:col>85</xdr:col>
      <xdr:colOff>127000</xdr:colOff>
      <xdr:row>36</xdr:row>
      <xdr:rowOff>74595</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5481300" y="6181964"/>
          <a:ext cx="838200" cy="64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158995</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1597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9118</xdr:rowOff>
    </xdr:from>
    <xdr:to>
      <xdr:col>85</xdr:col>
      <xdr:colOff>177800</xdr:colOff>
      <xdr:row>36</xdr:row>
      <xdr:rowOff>110718</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1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74595</xdr:rowOff>
    </xdr:from>
    <xdr:to>
      <xdr:col>81</xdr:col>
      <xdr:colOff>50800</xdr:colOff>
      <xdr:row>37</xdr:row>
      <xdr:rowOff>36236</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4592300" y="6246795"/>
          <a:ext cx="889000" cy="133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16297</xdr:rowOff>
    </xdr:from>
    <xdr:to>
      <xdr:col>81</xdr:col>
      <xdr:colOff>101600</xdr:colOff>
      <xdr:row>36</xdr:row>
      <xdr:rowOff>117897</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188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134424</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5963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171064</xdr:rowOff>
    </xdr:from>
    <xdr:to>
      <xdr:col>76</xdr:col>
      <xdr:colOff>114300</xdr:colOff>
      <xdr:row>37</xdr:row>
      <xdr:rowOff>36236</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3703300" y="6171814"/>
          <a:ext cx="889000" cy="208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30378</xdr:rowOff>
    </xdr:from>
    <xdr:to>
      <xdr:col>76</xdr:col>
      <xdr:colOff>165100</xdr:colOff>
      <xdr:row>36</xdr:row>
      <xdr:rowOff>131978</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202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148505</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5977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171064</xdr:rowOff>
    </xdr:from>
    <xdr:to>
      <xdr:col>71</xdr:col>
      <xdr:colOff>177800</xdr:colOff>
      <xdr:row>36</xdr:row>
      <xdr:rowOff>37379</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2814300" y="6171814"/>
          <a:ext cx="889000" cy="37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130414</xdr:rowOff>
    </xdr:from>
    <xdr:to>
      <xdr:col>72</xdr:col>
      <xdr:colOff>38100</xdr:colOff>
      <xdr:row>36</xdr:row>
      <xdr:rowOff>60564</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131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51691</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22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17028</xdr:rowOff>
    </xdr:from>
    <xdr:to>
      <xdr:col>67</xdr:col>
      <xdr:colOff>101600</xdr:colOff>
      <xdr:row>36</xdr:row>
      <xdr:rowOff>118628</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18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109755</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281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130414</xdr:rowOff>
    </xdr:from>
    <xdr:to>
      <xdr:col>85</xdr:col>
      <xdr:colOff>177800</xdr:colOff>
      <xdr:row>36</xdr:row>
      <xdr:rowOff>60564</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131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153291</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5982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23795</xdr:rowOff>
    </xdr:from>
    <xdr:to>
      <xdr:col>81</xdr:col>
      <xdr:colOff>101600</xdr:colOff>
      <xdr:row>36</xdr:row>
      <xdr:rowOff>125395</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195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116522</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6288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156886</xdr:rowOff>
    </xdr:from>
    <xdr:to>
      <xdr:col>76</xdr:col>
      <xdr:colOff>165100</xdr:colOff>
      <xdr:row>37</xdr:row>
      <xdr:rowOff>87036</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32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78163</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6421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120264</xdr:rowOff>
    </xdr:from>
    <xdr:to>
      <xdr:col>72</xdr:col>
      <xdr:colOff>38100</xdr:colOff>
      <xdr:row>36</xdr:row>
      <xdr:rowOff>50414</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121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66941</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5896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158029</xdr:rowOff>
    </xdr:from>
    <xdr:to>
      <xdr:col>67</xdr:col>
      <xdr:colOff>101600</xdr:colOff>
      <xdr:row>36</xdr:row>
      <xdr:rowOff>88179</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158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104706</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5934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110978</xdr:rowOff>
    </xdr:from>
    <xdr:to>
      <xdr:col>85</xdr:col>
      <xdr:colOff>126364</xdr:colOff>
      <xdr:row>58</xdr:row>
      <xdr:rowOff>67070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512028"/>
          <a:ext cx="1269" cy="1499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70897</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10014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67070</xdr:rowOff>
    </xdr:from>
    <xdr:to>
      <xdr:col>86</xdr:col>
      <xdr:colOff>25400</xdr:colOff>
      <xdr:row>58</xdr:row>
      <xdr:rowOff>67070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10011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57655</xdr:rowOff>
    </xdr:from>
    <xdr:ext cx="599010"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287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124,259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110978</xdr:rowOff>
    </xdr:from>
    <xdr:to>
      <xdr:col>86</xdr:col>
      <xdr:colOff>25400</xdr:colOff>
      <xdr:row>49</xdr:row>
      <xdr:rowOff>110978</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512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54301</xdr:rowOff>
    </xdr:from>
    <xdr:to>
      <xdr:col>85</xdr:col>
      <xdr:colOff>127000</xdr:colOff>
      <xdr:row>57</xdr:row>
      <xdr:rowOff>107827</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5481300" y="9826951"/>
          <a:ext cx="838200" cy="53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100658</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3589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77781</xdr:rowOff>
    </xdr:from>
    <xdr:to>
      <xdr:col>85</xdr:col>
      <xdr:colOff>177800</xdr:colOff>
      <xdr:row>56</xdr:row>
      <xdr:rowOff>7931</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507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107827</xdr:rowOff>
    </xdr:from>
    <xdr:to>
      <xdr:col>81</xdr:col>
      <xdr:colOff>50800</xdr:colOff>
      <xdr:row>57</xdr:row>
      <xdr:rowOff>157547</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4592300" y="9880477"/>
          <a:ext cx="889000" cy="49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23113</xdr:rowOff>
    </xdr:from>
    <xdr:to>
      <xdr:col>81</xdr:col>
      <xdr:colOff>101600</xdr:colOff>
      <xdr:row>56</xdr:row>
      <xdr:rowOff>124713</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624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141240</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399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146215</xdr:rowOff>
    </xdr:from>
    <xdr:to>
      <xdr:col>76</xdr:col>
      <xdr:colOff>114300</xdr:colOff>
      <xdr:row>57</xdr:row>
      <xdr:rowOff>157547</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3703300" y="9918865"/>
          <a:ext cx="889000" cy="11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155618</xdr:rowOff>
    </xdr:from>
    <xdr:to>
      <xdr:col>76</xdr:col>
      <xdr:colOff>165100</xdr:colOff>
      <xdr:row>56</xdr:row>
      <xdr:rowOff>85768</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585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102295</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360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146215</xdr:rowOff>
    </xdr:from>
    <xdr:to>
      <xdr:col>71</xdr:col>
      <xdr:colOff>177800</xdr:colOff>
      <xdr:row>58</xdr:row>
      <xdr:rowOff>70500</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2814300" y="9918865"/>
          <a:ext cx="889000" cy="95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139616</xdr:rowOff>
    </xdr:from>
    <xdr:to>
      <xdr:col>72</xdr:col>
      <xdr:colOff>38100</xdr:colOff>
      <xdr:row>56</xdr:row>
      <xdr:rowOff>69766</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569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86293</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344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22753</xdr:rowOff>
    </xdr:from>
    <xdr:to>
      <xdr:col>67</xdr:col>
      <xdr:colOff>101600</xdr:colOff>
      <xdr:row>56</xdr:row>
      <xdr:rowOff>124353</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62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140880</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399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3501</xdr:rowOff>
    </xdr:from>
    <xdr:to>
      <xdr:col>85</xdr:col>
      <xdr:colOff>177800</xdr:colOff>
      <xdr:row>57</xdr:row>
      <xdr:rowOff>105101</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776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153378</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754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57027</xdr:rowOff>
    </xdr:from>
    <xdr:to>
      <xdr:col>81</xdr:col>
      <xdr:colOff>101600</xdr:colOff>
      <xdr:row>57</xdr:row>
      <xdr:rowOff>158627</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829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149754</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9922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106747</xdr:rowOff>
    </xdr:from>
    <xdr:to>
      <xdr:col>76</xdr:col>
      <xdr:colOff>165100</xdr:colOff>
      <xdr:row>58</xdr:row>
      <xdr:rowOff>36897</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879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28024</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9972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95415</xdr:rowOff>
    </xdr:from>
    <xdr:to>
      <xdr:col>72</xdr:col>
      <xdr:colOff>38100</xdr:colOff>
      <xdr:row>58</xdr:row>
      <xdr:rowOff>25565</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868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16692</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9960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19700</xdr:rowOff>
    </xdr:from>
    <xdr:to>
      <xdr:col>67</xdr:col>
      <xdr:colOff>101600</xdr:colOff>
      <xdr:row>58</xdr:row>
      <xdr:rowOff>121300</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96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112427</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10056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a:extLst>
            <a:ext uri="{FF2B5EF4-FFF2-40B4-BE49-F238E27FC236}">
              <a16:creationId xmlns:a16="http://schemas.microsoft.com/office/drawing/2014/main" id="{00000000-0008-0000-0700-00007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43721</xdr:rowOff>
    </xdr:from>
    <xdr:to>
      <xdr:col>85</xdr:col>
      <xdr:colOff>126364</xdr:colOff>
      <xdr:row>79</xdr:row>
      <xdr:rowOff>98879</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6317595" y="12216671"/>
          <a:ext cx="1269" cy="1426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104357</xdr:rowOff>
    </xdr:from>
    <xdr:ext cx="249299" cy="259045"/>
    <xdr:sp macro="" textlink="">
      <xdr:nvSpPr>
        <xdr:cNvPr id="634" name="災害復旧費最小値テキスト">
          <a:extLst>
            <a:ext uri="{FF2B5EF4-FFF2-40B4-BE49-F238E27FC236}">
              <a16:creationId xmlns:a16="http://schemas.microsoft.com/office/drawing/2014/main" id="{00000000-0008-0000-0700-00007A020000}"/>
            </a:ext>
          </a:extLst>
        </xdr:cNvPr>
        <xdr:cNvSpPr txBox="1"/>
      </xdr:nvSpPr>
      <xdr:spPr>
        <a:xfrm>
          <a:off x="16370300" y="13648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161848</xdr:rowOff>
    </xdr:from>
    <xdr:ext cx="534377" cy="259045"/>
    <xdr:sp macro="" textlink="">
      <xdr:nvSpPr>
        <xdr:cNvPr id="636" name="災害復旧費最大値テキスト">
          <a:extLst>
            <a:ext uri="{FF2B5EF4-FFF2-40B4-BE49-F238E27FC236}">
              <a16:creationId xmlns:a16="http://schemas.microsoft.com/office/drawing/2014/main" id="{00000000-0008-0000-0700-00007C020000}"/>
            </a:ext>
          </a:extLst>
        </xdr:cNvPr>
        <xdr:cNvSpPr txBox="1"/>
      </xdr:nvSpPr>
      <xdr:spPr>
        <a:xfrm>
          <a:off x="16370300" y="11991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87,378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43721</xdr:rowOff>
    </xdr:from>
    <xdr:to>
      <xdr:col>86</xdr:col>
      <xdr:colOff>25400</xdr:colOff>
      <xdr:row>71</xdr:row>
      <xdr:rowOff>43721</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2216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94208</xdr:rowOff>
    </xdr:from>
    <xdr:to>
      <xdr:col>85</xdr:col>
      <xdr:colOff>127000</xdr:colOff>
      <xdr:row>79</xdr:row>
      <xdr:rowOff>98879</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5481300" y="13638758"/>
          <a:ext cx="838200" cy="4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21807</xdr:rowOff>
    </xdr:from>
    <xdr:ext cx="469744" cy="259045"/>
    <xdr:sp macro="" textlink="">
      <xdr:nvSpPr>
        <xdr:cNvPr id="639" name="災害復旧費平均値テキスト">
          <a:extLst>
            <a:ext uri="{FF2B5EF4-FFF2-40B4-BE49-F238E27FC236}">
              <a16:creationId xmlns:a16="http://schemas.microsoft.com/office/drawing/2014/main" id="{00000000-0008-0000-0700-00007F020000}"/>
            </a:ext>
          </a:extLst>
        </xdr:cNvPr>
        <xdr:cNvSpPr txBox="1"/>
      </xdr:nvSpPr>
      <xdr:spPr>
        <a:xfrm>
          <a:off x="16370300" y="13394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170380</xdr:rowOff>
    </xdr:from>
    <xdr:to>
      <xdr:col>85</xdr:col>
      <xdr:colOff>177800</xdr:colOff>
      <xdr:row>79</xdr:row>
      <xdr:rowOff>100530</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6268700" y="1354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94208</xdr:rowOff>
    </xdr:from>
    <xdr:to>
      <xdr:col>81</xdr:col>
      <xdr:colOff>50800</xdr:colOff>
      <xdr:row>79</xdr:row>
      <xdr:rowOff>98258</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4592300" y="13638758"/>
          <a:ext cx="889000" cy="4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4514</xdr:rowOff>
    </xdr:from>
    <xdr:to>
      <xdr:col>81</xdr:col>
      <xdr:colOff>101600</xdr:colOff>
      <xdr:row>79</xdr:row>
      <xdr:rowOff>106114</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5430500" y="13549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122641</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46428" y="13324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98258</xdr:rowOff>
    </xdr:from>
    <xdr:to>
      <xdr:col>76</xdr:col>
      <xdr:colOff>114300</xdr:colOff>
      <xdr:row>79</xdr:row>
      <xdr:rowOff>98667</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flipV="1">
          <a:off x="13703300" y="13642808"/>
          <a:ext cx="889000" cy="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162624</xdr:rowOff>
    </xdr:from>
    <xdr:to>
      <xdr:col>76</xdr:col>
      <xdr:colOff>165100</xdr:colOff>
      <xdr:row>79</xdr:row>
      <xdr:rowOff>92774</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4541500" y="13535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109301</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357428" y="13310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96462</xdr:rowOff>
    </xdr:from>
    <xdr:to>
      <xdr:col>71</xdr:col>
      <xdr:colOff>177800</xdr:colOff>
      <xdr:row>79</xdr:row>
      <xdr:rowOff>98667</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2814300" y="13641012"/>
          <a:ext cx="889000" cy="2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157138</xdr:rowOff>
    </xdr:from>
    <xdr:to>
      <xdr:col>72</xdr:col>
      <xdr:colOff>38100</xdr:colOff>
      <xdr:row>79</xdr:row>
      <xdr:rowOff>87288</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3652500" y="13530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103815</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468428" y="13305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160517</xdr:rowOff>
    </xdr:from>
    <xdr:to>
      <xdr:col>67</xdr:col>
      <xdr:colOff>101600</xdr:colOff>
      <xdr:row>79</xdr:row>
      <xdr:rowOff>90667</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2763500" y="1353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107194</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579428" y="13308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148807</xdr:rowOff>
    </xdr:from>
    <xdr:ext cx="249299" cy="259045"/>
    <xdr:sp macro="" textlink="">
      <xdr:nvSpPr>
        <xdr:cNvPr id="658" name="災害復旧費該当値テキスト">
          <a:extLst>
            <a:ext uri="{FF2B5EF4-FFF2-40B4-BE49-F238E27FC236}">
              <a16:creationId xmlns:a16="http://schemas.microsoft.com/office/drawing/2014/main" id="{00000000-0008-0000-0700-000092020000}"/>
            </a:ext>
          </a:extLst>
        </xdr:cNvPr>
        <xdr:cNvSpPr txBox="1"/>
      </xdr:nvSpPr>
      <xdr:spPr>
        <a:xfrm>
          <a:off x="16370300" y="13521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43408</xdr:rowOff>
    </xdr:from>
    <xdr:to>
      <xdr:col>81</xdr:col>
      <xdr:colOff>101600</xdr:colOff>
      <xdr:row>79</xdr:row>
      <xdr:rowOff>145008</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5430500" y="13587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136135</xdr:rowOff>
    </xdr:from>
    <xdr:ext cx="378565"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292017" y="136806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47458</xdr:rowOff>
    </xdr:from>
    <xdr:to>
      <xdr:col>76</xdr:col>
      <xdr:colOff>165100</xdr:colOff>
      <xdr:row>79</xdr:row>
      <xdr:rowOff>149058</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4541500" y="13592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140185</xdr:rowOff>
    </xdr:from>
    <xdr:ext cx="313932"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435333" y="136847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47867</xdr:rowOff>
    </xdr:from>
    <xdr:to>
      <xdr:col>72</xdr:col>
      <xdr:colOff>38100</xdr:colOff>
      <xdr:row>79</xdr:row>
      <xdr:rowOff>149467</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3652500" y="13592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140594</xdr:rowOff>
    </xdr:from>
    <xdr:ext cx="313932"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546333" y="1368514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45662</xdr:rowOff>
    </xdr:from>
    <xdr:to>
      <xdr:col>67</xdr:col>
      <xdr:colOff>101600</xdr:colOff>
      <xdr:row>79</xdr:row>
      <xdr:rowOff>147262</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2763500" y="13590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138389</xdr:rowOff>
    </xdr:from>
    <xdr:ext cx="378565"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625017" y="136829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a:extLst>
            <a:ext uri="{FF2B5EF4-FFF2-40B4-BE49-F238E27FC236}">
              <a16:creationId xmlns:a16="http://schemas.microsoft.com/office/drawing/2014/main" id="{00000000-0008-0000-0700-0000B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6789</xdr:rowOff>
    </xdr:from>
    <xdr:to>
      <xdr:col>85</xdr:col>
      <xdr:colOff>126364</xdr:colOff>
      <xdr:row>97</xdr:row>
      <xdr:rowOff>148006</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6317595" y="15437289"/>
          <a:ext cx="1269" cy="1341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151833</xdr:rowOff>
    </xdr:from>
    <xdr:ext cx="534377" cy="259045"/>
    <xdr:sp macro="" textlink="">
      <xdr:nvSpPr>
        <xdr:cNvPr id="691" name="公債費最小値テキスト">
          <a:extLst>
            <a:ext uri="{FF2B5EF4-FFF2-40B4-BE49-F238E27FC236}">
              <a16:creationId xmlns:a16="http://schemas.microsoft.com/office/drawing/2014/main" id="{00000000-0008-0000-0700-0000B3020000}"/>
            </a:ext>
          </a:extLst>
        </xdr:cNvPr>
        <xdr:cNvSpPr txBox="1"/>
      </xdr:nvSpPr>
      <xdr:spPr>
        <a:xfrm>
          <a:off x="16370300" y="16782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148006</xdr:rowOff>
    </xdr:from>
    <xdr:to>
      <xdr:col>86</xdr:col>
      <xdr:colOff>25400</xdr:colOff>
      <xdr:row>97</xdr:row>
      <xdr:rowOff>148006</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6778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124916</xdr:rowOff>
    </xdr:from>
    <xdr:ext cx="534377" cy="259045"/>
    <xdr:sp macro="" textlink="">
      <xdr:nvSpPr>
        <xdr:cNvPr id="693" name="公債費最大値テキスト">
          <a:extLst>
            <a:ext uri="{FF2B5EF4-FFF2-40B4-BE49-F238E27FC236}">
              <a16:creationId xmlns:a16="http://schemas.microsoft.com/office/drawing/2014/main" id="{00000000-0008-0000-0700-0000B5020000}"/>
            </a:ext>
          </a:extLst>
        </xdr:cNvPr>
        <xdr:cNvSpPr txBox="1"/>
      </xdr:nvSpPr>
      <xdr:spPr>
        <a:xfrm>
          <a:off x="16370300" y="1521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82,977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6789</xdr:rowOff>
    </xdr:from>
    <xdr:to>
      <xdr:col>86</xdr:col>
      <xdr:colOff>25400</xdr:colOff>
      <xdr:row>90</xdr:row>
      <xdr:rowOff>6789</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5437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18123</xdr:rowOff>
    </xdr:from>
    <xdr:to>
      <xdr:col>85</xdr:col>
      <xdr:colOff>127000</xdr:colOff>
      <xdr:row>97</xdr:row>
      <xdr:rowOff>23991</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5481300" y="16648773"/>
          <a:ext cx="838200" cy="5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36682</xdr:rowOff>
    </xdr:from>
    <xdr:ext cx="534377" cy="259045"/>
    <xdr:sp macro="" textlink="">
      <xdr:nvSpPr>
        <xdr:cNvPr id="696" name="公債費平均値テキスト">
          <a:extLst>
            <a:ext uri="{FF2B5EF4-FFF2-40B4-BE49-F238E27FC236}">
              <a16:creationId xmlns:a16="http://schemas.microsoft.com/office/drawing/2014/main" id="{00000000-0008-0000-0700-0000B8020000}"/>
            </a:ext>
          </a:extLst>
        </xdr:cNvPr>
        <xdr:cNvSpPr txBox="1"/>
      </xdr:nvSpPr>
      <xdr:spPr>
        <a:xfrm>
          <a:off x="16370300" y="161529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13805</xdr:rowOff>
    </xdr:from>
    <xdr:to>
      <xdr:col>85</xdr:col>
      <xdr:colOff>177800</xdr:colOff>
      <xdr:row>95</xdr:row>
      <xdr:rowOff>115405</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6268700" y="1630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23991</xdr:rowOff>
    </xdr:from>
    <xdr:to>
      <xdr:col>81</xdr:col>
      <xdr:colOff>50800</xdr:colOff>
      <xdr:row>97</xdr:row>
      <xdr:rowOff>33629</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4592300" y="16654641"/>
          <a:ext cx="889000" cy="9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1155</xdr:rowOff>
    </xdr:from>
    <xdr:to>
      <xdr:col>81</xdr:col>
      <xdr:colOff>101600</xdr:colOff>
      <xdr:row>95</xdr:row>
      <xdr:rowOff>102755</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5430500" y="162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119282</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14111" y="16064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33629</xdr:rowOff>
    </xdr:from>
    <xdr:to>
      <xdr:col>76</xdr:col>
      <xdr:colOff>114300</xdr:colOff>
      <xdr:row>97</xdr:row>
      <xdr:rowOff>62433</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3703300" y="16664279"/>
          <a:ext cx="889000" cy="28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30702</xdr:rowOff>
    </xdr:from>
    <xdr:to>
      <xdr:col>76</xdr:col>
      <xdr:colOff>165100</xdr:colOff>
      <xdr:row>95</xdr:row>
      <xdr:rowOff>132302</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4541500" y="16318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148829</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5111" y="16093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62433</xdr:rowOff>
    </xdr:from>
    <xdr:to>
      <xdr:col>71</xdr:col>
      <xdr:colOff>177800</xdr:colOff>
      <xdr:row>97</xdr:row>
      <xdr:rowOff>91312</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flipV="1">
          <a:off x="12814300" y="16693083"/>
          <a:ext cx="889000" cy="28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84710</xdr:rowOff>
    </xdr:from>
    <xdr:to>
      <xdr:col>72</xdr:col>
      <xdr:colOff>38100</xdr:colOff>
      <xdr:row>96</xdr:row>
      <xdr:rowOff>14860</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3652500" y="1637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31387</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36111" y="16147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13329</xdr:rowOff>
    </xdr:from>
    <xdr:to>
      <xdr:col>67</xdr:col>
      <xdr:colOff>101600</xdr:colOff>
      <xdr:row>95</xdr:row>
      <xdr:rowOff>114929</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2763500" y="1630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131456</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47111" y="16076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138773</xdr:rowOff>
    </xdr:from>
    <xdr:to>
      <xdr:col>85</xdr:col>
      <xdr:colOff>177800</xdr:colOff>
      <xdr:row>97</xdr:row>
      <xdr:rowOff>68923</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6268700" y="16597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117200</xdr:rowOff>
    </xdr:from>
    <xdr:ext cx="534377" cy="259045"/>
    <xdr:sp macro="" textlink="">
      <xdr:nvSpPr>
        <xdr:cNvPr id="715" name="公債費該当値テキスト">
          <a:extLst>
            <a:ext uri="{FF2B5EF4-FFF2-40B4-BE49-F238E27FC236}">
              <a16:creationId xmlns:a16="http://schemas.microsoft.com/office/drawing/2014/main" id="{00000000-0008-0000-0700-0000CB020000}"/>
            </a:ext>
          </a:extLst>
        </xdr:cNvPr>
        <xdr:cNvSpPr txBox="1"/>
      </xdr:nvSpPr>
      <xdr:spPr>
        <a:xfrm>
          <a:off x="16370300" y="16576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144641</xdr:rowOff>
    </xdr:from>
    <xdr:to>
      <xdr:col>81</xdr:col>
      <xdr:colOff>101600</xdr:colOff>
      <xdr:row>97</xdr:row>
      <xdr:rowOff>74791</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5430500" y="16603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65918</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214111" y="16696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154279</xdr:rowOff>
    </xdr:from>
    <xdr:to>
      <xdr:col>76</xdr:col>
      <xdr:colOff>165100</xdr:colOff>
      <xdr:row>97</xdr:row>
      <xdr:rowOff>84429</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4541500" y="16613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75556</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4325111" y="16706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11633</xdr:rowOff>
    </xdr:from>
    <xdr:to>
      <xdr:col>72</xdr:col>
      <xdr:colOff>38100</xdr:colOff>
      <xdr:row>97</xdr:row>
      <xdr:rowOff>113233</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3652500" y="1664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104360</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3436111" y="16735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40512</xdr:rowOff>
    </xdr:from>
    <xdr:to>
      <xdr:col>67</xdr:col>
      <xdr:colOff>101600</xdr:colOff>
      <xdr:row>97</xdr:row>
      <xdr:rowOff>142112</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2763500" y="16671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133239</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547111" y="16763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36</xdr:row>
      <xdr:rowOff>35577</xdr:rowOff>
    </xdr:from>
    <xdr:ext cx="31290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975094" y="6207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33</xdr:row>
      <xdr:rowOff>168927</xdr:rowOff>
    </xdr:from>
    <xdr:ext cx="31290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975094" y="582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31</xdr:row>
      <xdr:rowOff>130827</xdr:rowOff>
    </xdr:from>
    <xdr:ext cx="31290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975094" y="544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29</xdr:row>
      <xdr:rowOff>92727</xdr:rowOff>
    </xdr:from>
    <xdr:ext cx="312906"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975094" y="506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27</xdr:row>
      <xdr:rowOff>54627</xdr:rowOff>
    </xdr:from>
    <xdr:ext cx="312906"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975094" y="468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a:extLst>
            <a:ext uri="{FF2B5EF4-FFF2-40B4-BE49-F238E27FC236}">
              <a16:creationId xmlns:a16="http://schemas.microsoft.com/office/drawing/2014/main" id="{00000000-0008-0000-0700-0000E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34</xdr:row>
      <xdr:rowOff>101600</xdr:rowOff>
    </xdr:from>
    <xdr:to>
      <xdr:col>116</xdr:col>
      <xdr:colOff>62864</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flipV="1">
          <a:off x="22159595" y="5930900"/>
          <a:ext cx="1269" cy="800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60977</xdr:rowOff>
    </xdr:from>
    <xdr:ext cx="249299" cy="259045"/>
    <xdr:sp macro="" textlink="">
      <xdr:nvSpPr>
        <xdr:cNvPr id="748" name="諸支出金最小値テキスト">
          <a:extLst>
            <a:ext uri="{FF2B5EF4-FFF2-40B4-BE49-F238E27FC236}">
              <a16:creationId xmlns:a16="http://schemas.microsoft.com/office/drawing/2014/main" id="{00000000-0008-0000-0700-0000EC020000}"/>
            </a:ext>
          </a:extLst>
        </xdr:cNvPr>
        <xdr:cNvSpPr txBox="1"/>
      </xdr:nvSpPr>
      <xdr:spPr>
        <a:xfrm>
          <a:off x="22212300" y="6747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33</xdr:row>
      <xdr:rowOff>48277</xdr:rowOff>
    </xdr:from>
    <xdr:ext cx="313932" cy="259045"/>
    <xdr:sp macro="" textlink="">
      <xdr:nvSpPr>
        <xdr:cNvPr id="750" name="諸支出金最大値テキスト">
          <a:extLst>
            <a:ext uri="{FF2B5EF4-FFF2-40B4-BE49-F238E27FC236}">
              <a16:creationId xmlns:a16="http://schemas.microsoft.com/office/drawing/2014/main" id="{00000000-0008-0000-0700-0000EE020000}"/>
            </a:ext>
          </a:extLst>
        </xdr:cNvPr>
        <xdr:cNvSpPr txBox="1"/>
      </xdr:nvSpPr>
      <xdr:spPr>
        <a:xfrm>
          <a:off x="22212300" y="57061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34</xdr:row>
      <xdr:rowOff>101600</xdr:rowOff>
    </xdr:from>
    <xdr:to>
      <xdr:col>116</xdr:col>
      <xdr:colOff>152400</xdr:colOff>
      <xdr:row>34</xdr:row>
      <xdr:rowOff>101600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59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149877</xdr:rowOff>
    </xdr:from>
    <xdr:ext cx="249299" cy="259045"/>
    <xdr:sp macro="" textlink="">
      <xdr:nvSpPr>
        <xdr:cNvPr id="753" name="諸支出金平均値テキスト">
          <a:extLst>
            <a:ext uri="{FF2B5EF4-FFF2-40B4-BE49-F238E27FC236}">
              <a16:creationId xmlns:a16="http://schemas.microsoft.com/office/drawing/2014/main" id="{00000000-0008-0000-0700-0000F1020000}"/>
            </a:ext>
          </a:extLst>
        </xdr:cNvPr>
        <xdr:cNvSpPr txBox="1"/>
      </xdr:nvSpPr>
      <xdr:spPr>
        <a:xfrm>
          <a:off x="22212300" y="64935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127000</xdr:rowOff>
    </xdr:from>
    <xdr:to>
      <xdr:col>116</xdr:col>
      <xdr:colOff>114300</xdr:colOff>
      <xdr:row>39</xdr:row>
      <xdr:rowOff>57150</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2110700" y="66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30</xdr:row>
      <xdr:rowOff>127000</xdr:rowOff>
    </xdr:from>
    <xdr:to>
      <xdr:col>112</xdr:col>
      <xdr:colOff>38100</xdr:colOff>
      <xdr:row>31</xdr:row>
      <xdr:rowOff>57150</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1272500" y="52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29</xdr:row>
      <xdr:rowOff>73677</xdr:rowOff>
    </xdr:from>
    <xdr:ext cx="313932"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166333" y="50457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88900</xdr:rowOff>
    </xdr:from>
    <xdr:to>
      <xdr:col>107</xdr:col>
      <xdr:colOff>101600</xdr:colOff>
      <xdr:row>39</xdr:row>
      <xdr:rowOff>19050</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0383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35577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309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165100</xdr:rowOff>
    </xdr:from>
    <xdr:to>
      <xdr:col>102</xdr:col>
      <xdr:colOff>165100</xdr:colOff>
      <xdr:row>39</xdr:row>
      <xdr:rowOff>95250</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9494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30</xdr:row>
      <xdr:rowOff>50800</xdr:rowOff>
    </xdr:from>
    <xdr:to>
      <xdr:col>98</xdr:col>
      <xdr:colOff>38100</xdr:colOff>
      <xdr:row>30</xdr:row>
      <xdr:rowOff>152400</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8605500" y="519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28</xdr:row>
      <xdr:rowOff>168927</xdr:rowOff>
    </xdr:from>
    <xdr:ext cx="313932"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99333" y="4969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105427</xdr:rowOff>
    </xdr:from>
    <xdr:ext cx="249299" cy="259045"/>
    <xdr:sp macro="" textlink="">
      <xdr:nvSpPr>
        <xdr:cNvPr id="772" name="諸支出金該当値テキスト">
          <a:extLst>
            <a:ext uri="{FF2B5EF4-FFF2-40B4-BE49-F238E27FC236}">
              <a16:creationId xmlns:a16="http://schemas.microsoft.com/office/drawing/2014/main" id="{00000000-0008-0000-0700-000004030000}"/>
            </a:ext>
          </a:extLst>
        </xdr:cNvPr>
        <xdr:cNvSpPr txBox="1"/>
      </xdr:nvSpPr>
      <xdr:spPr>
        <a:xfrm>
          <a:off x="22212300" y="6620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111777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94206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a:extLst>
            <a:ext uri="{FF2B5EF4-FFF2-40B4-BE49-F238E27FC236}">
              <a16:creationId xmlns:a16="http://schemas.microsoft.com/office/drawing/2014/main" id="{00000000-0008-0000-07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a:extLst>
            <a:ext uri="{FF2B5EF4-FFF2-40B4-BE49-F238E27FC236}">
              <a16:creationId xmlns:a16="http://schemas.microsoft.com/office/drawing/2014/main" id="{00000000-0008-0000-0700-00001D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a:extLst>
            <a:ext uri="{FF2B5EF4-FFF2-40B4-BE49-F238E27FC236}">
              <a16:creationId xmlns:a16="http://schemas.microsoft.com/office/drawing/2014/main" id="{00000000-0008-0000-0700-00001F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a:extLst>
            <a:ext uri="{FF2B5EF4-FFF2-40B4-BE49-F238E27FC236}">
              <a16:creationId xmlns:a16="http://schemas.microsoft.com/office/drawing/2014/main" id="{00000000-0008-0000-0700-000022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a:extLst>
            <a:ext uri="{FF2B5EF4-FFF2-40B4-BE49-F238E27FC236}">
              <a16:creationId xmlns:a16="http://schemas.microsoft.com/office/drawing/2014/main" id="{00000000-0008-0000-0700-000035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a:extLst>
            <a:ext uri="{FF2B5EF4-FFF2-40B4-BE49-F238E27FC236}">
              <a16:creationId xmlns:a16="http://schemas.microsoft.com/office/drawing/2014/main" id="{00000000-0008-0000-0700-00003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年度は、民生費の金額が最も大きく、</a:t>
          </a:r>
          <a:r>
            <a:rPr kumimoji="1" lang="en-US" altLang="ja-JP" sz="1300">
              <a:latin typeface="ＭＳ Ｐゴシック" panose="020B0600070205080204" pitchFamily="50" charset="-128"/>
              <a:ea typeface="ＭＳ Ｐゴシック" panose="020B0600070205080204" pitchFamily="50" charset="-128"/>
            </a:rPr>
            <a:t>143,884</a:t>
          </a:r>
          <a:r>
            <a:rPr kumimoji="1" lang="ja-JP" altLang="en-US" sz="1300">
              <a:latin typeface="ＭＳ Ｐゴシック" panose="020B0600070205080204" pitchFamily="50" charset="-128"/>
              <a:ea typeface="ＭＳ Ｐゴシック" panose="020B0600070205080204" pitchFamily="50" charset="-128"/>
            </a:rPr>
            <a:t>円となり、前年度に比べ</a:t>
          </a:r>
          <a:r>
            <a:rPr kumimoji="1" lang="en-US" altLang="ja-JP" sz="1300">
              <a:latin typeface="ＭＳ Ｐゴシック" panose="020B0600070205080204" pitchFamily="50" charset="-128"/>
              <a:ea typeface="ＭＳ Ｐゴシック" panose="020B0600070205080204" pitchFamily="50" charset="-128"/>
            </a:rPr>
            <a:t>8,442</a:t>
          </a:r>
          <a:r>
            <a:rPr kumimoji="1" lang="ja-JP" altLang="en-US" sz="1300">
              <a:latin typeface="ＭＳ Ｐゴシック" panose="020B0600070205080204" pitchFamily="50" charset="-128"/>
              <a:ea typeface="ＭＳ Ｐゴシック" panose="020B0600070205080204" pitchFamily="50" charset="-128"/>
            </a:rPr>
            <a:t>円の増となった。価格高騰緊急支援給付金の皆増や障害者総合支援法に基づく給付費の増などが影響している。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このほか、商工費について、エネルギー価格高騰対策特別支援事業給付金の皆増などにより、前年度に比べ</a:t>
          </a:r>
          <a:r>
            <a:rPr kumimoji="1" lang="en-US" altLang="ja-JP" sz="1300">
              <a:latin typeface="ＭＳ Ｐゴシック" panose="020B0600070205080204" pitchFamily="50" charset="-128"/>
              <a:ea typeface="ＭＳ Ｐゴシック" panose="020B0600070205080204" pitchFamily="50" charset="-128"/>
            </a:rPr>
            <a:t>3,490</a:t>
          </a:r>
          <a:r>
            <a:rPr kumimoji="1" lang="ja-JP" altLang="en-US" sz="1300">
              <a:latin typeface="ＭＳ Ｐゴシック" panose="020B0600070205080204" pitchFamily="50" charset="-128"/>
              <a:ea typeface="ＭＳ Ｐゴシック" panose="020B0600070205080204" pitchFamily="50" charset="-128"/>
            </a:rPr>
            <a:t>円の増となった。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また、教育費についても、町立小学校大型ディスプレイ購入費や教師用教科書・指導書（改訂用）購入代などの皆増により、前年度に比べ</a:t>
          </a:r>
          <a:r>
            <a:rPr kumimoji="1" lang="en-US" altLang="ja-JP" sz="1300">
              <a:latin typeface="ＭＳ Ｐゴシック" panose="020B0600070205080204" pitchFamily="50" charset="-128"/>
              <a:ea typeface="ＭＳ Ｐゴシック" panose="020B0600070205080204" pitchFamily="50" charset="-128"/>
            </a:rPr>
            <a:t>3,278</a:t>
          </a:r>
          <a:r>
            <a:rPr kumimoji="1" lang="ja-JP" altLang="en-US" sz="1300">
              <a:latin typeface="ＭＳ Ｐゴシック" panose="020B0600070205080204" pitchFamily="50" charset="-128"/>
              <a:ea typeface="ＭＳ Ｐゴシック" panose="020B0600070205080204" pitchFamily="50" charset="-128"/>
            </a:rPr>
            <a:t>円の増となった。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総務費については、一般財源積立金の大幅な減などにより、前年度に比べ</a:t>
          </a:r>
          <a:r>
            <a:rPr kumimoji="1" lang="en-US" altLang="ja-JP" sz="1300">
              <a:latin typeface="ＭＳ Ｐゴシック" panose="020B0600070205080204" pitchFamily="50" charset="-128"/>
              <a:ea typeface="ＭＳ Ｐゴシック" panose="020B0600070205080204" pitchFamily="50" charset="-128"/>
            </a:rPr>
            <a:t>3,486</a:t>
          </a:r>
          <a:r>
            <a:rPr kumimoji="1" lang="ja-JP" altLang="en-US" sz="1300">
              <a:latin typeface="ＭＳ Ｐゴシック" panose="020B0600070205080204" pitchFamily="50" charset="-128"/>
              <a:ea typeface="ＭＳ Ｐゴシック" panose="020B0600070205080204" pitchFamily="50" charset="-128"/>
            </a:rPr>
            <a:t>円の減となった。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衛生費については、新型コロナウイルスワクチン接種に係るコールセンター・集団接種会場等運営業務委託料の大幅な減やいのちを守る基金積立金の皆減などにより、前年度に比べ</a:t>
          </a:r>
          <a:r>
            <a:rPr kumimoji="1" lang="en-US" altLang="ja-JP" sz="1300">
              <a:latin typeface="ＭＳ Ｐゴシック" panose="020B0600070205080204" pitchFamily="50" charset="-128"/>
              <a:ea typeface="ＭＳ Ｐゴシック" panose="020B0600070205080204" pitchFamily="50" charset="-128"/>
            </a:rPr>
            <a:t>8,608</a:t>
          </a:r>
          <a:r>
            <a:rPr kumimoji="1" lang="ja-JP" altLang="en-US" sz="1300">
              <a:latin typeface="ＭＳ Ｐゴシック" panose="020B0600070205080204" pitchFamily="50" charset="-128"/>
              <a:ea typeface="ＭＳ Ｐゴシック" panose="020B0600070205080204" pitchFamily="50" charset="-128"/>
            </a:rPr>
            <a:t>円の減となった。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さらに、消防費については、救助工作車購入費及び資機材購入費の皆増などにより、前年度に比べ</a:t>
          </a:r>
          <a:r>
            <a:rPr kumimoji="1" lang="en-US" altLang="ja-JP" sz="1300">
              <a:latin typeface="ＭＳ Ｐゴシック" panose="020B0600070205080204" pitchFamily="50" charset="-128"/>
              <a:ea typeface="ＭＳ Ｐゴシック" panose="020B0600070205080204" pitchFamily="50" charset="-128"/>
            </a:rPr>
            <a:t>1,418</a:t>
          </a:r>
          <a:r>
            <a:rPr kumimoji="1" lang="ja-JP" altLang="en-US" sz="1300">
              <a:latin typeface="ＭＳ Ｐゴシック" panose="020B0600070205080204" pitchFamily="50" charset="-128"/>
              <a:ea typeface="ＭＳ Ｐゴシック" panose="020B0600070205080204" pitchFamily="50" charset="-128"/>
            </a:rPr>
            <a:t>円の増となった。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神奈川県愛川町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令和５年度の実質収支比率は、前年度から</a:t>
          </a:r>
          <a:r>
            <a:rPr kumimoji="1" lang="en-US" altLang="ja-JP" sz="1400">
              <a:latin typeface="ＭＳ ゴシック" pitchFamily="49" charset="-128"/>
              <a:ea typeface="ＭＳ ゴシック" pitchFamily="49" charset="-128"/>
            </a:rPr>
            <a:t>1.70</a:t>
          </a:r>
          <a:r>
            <a:rPr kumimoji="1" lang="ja-JP" altLang="en-US" sz="1400">
              <a:latin typeface="ＭＳ ゴシック" pitchFamily="49" charset="-128"/>
              <a:ea typeface="ＭＳ ゴシック" pitchFamily="49" charset="-128"/>
            </a:rPr>
            <a:t>ポイント減少して</a:t>
          </a:r>
          <a:r>
            <a:rPr kumimoji="1" lang="en-US" altLang="ja-JP" sz="1400">
              <a:latin typeface="ＭＳ ゴシック" pitchFamily="49" charset="-128"/>
              <a:ea typeface="ＭＳ ゴシック" pitchFamily="49" charset="-128"/>
            </a:rPr>
            <a:t>6.20</a:t>
          </a:r>
          <a:r>
            <a:rPr kumimoji="1" lang="ja-JP" altLang="en-US" sz="1400">
              <a:latin typeface="ＭＳ ゴシック" pitchFamily="49" charset="-128"/>
              <a:ea typeface="ＭＳ ゴシック" pitchFamily="49" charset="-128"/>
            </a:rPr>
            <a:t>％となった。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主な要因としては、普通交付税や臨時財政対策債発行可能額が減となったことや、実質収支額の減などが挙げられる。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また、財政調整基金残高は前年度より</a:t>
          </a:r>
          <a:r>
            <a:rPr kumimoji="1" lang="en-US" altLang="ja-JP" sz="1400">
              <a:latin typeface="ＭＳ ゴシック" pitchFamily="49" charset="-128"/>
              <a:ea typeface="ＭＳ ゴシック" pitchFamily="49" charset="-128"/>
            </a:rPr>
            <a:t>2.06</a:t>
          </a:r>
          <a:r>
            <a:rPr kumimoji="1" lang="ja-JP" altLang="en-US" sz="1400">
              <a:latin typeface="ＭＳ ゴシック" pitchFamily="49" charset="-128"/>
              <a:ea typeface="ＭＳ ゴシック" pitchFamily="49" charset="-128"/>
            </a:rPr>
            <a:t>ポイント減となったため、財源確保や経常経費の節減、予算執行管理の徹底等を通じ、持続可能な財政運営が行えるよう基金残高の確保を図っていく。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神奈川県愛川町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各会計ともに概ね適正な数値で推移しているが、今後、人口減少や少子高齢化の進行、景気の動向などにより厳しい財政状況が続くことが見込まれることから、町税等の徴収体制の強化や受益者負担の適正化による財源の確保、さらには、引き続き事業の優先度・緊急度を踏まえた選択と集中を行うなど、持続可能な健全財政の運営に努めていく。</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令和元年度のその他会計（赤字）については、下水道事業特別会計において令和２年度からの企業会計移行に伴い打ち切り決算を実施した影響で、通常は出納整理期間中に収納される２か月分の使用料収入（</a:t>
          </a:r>
          <a:r>
            <a:rPr kumimoji="1" lang="en-US" altLang="ja-JP" sz="1400">
              <a:latin typeface="ＭＳ ゴシック" pitchFamily="49" charset="-128"/>
              <a:ea typeface="ＭＳ ゴシック" pitchFamily="49" charset="-128"/>
            </a:rPr>
            <a:t>88,939</a:t>
          </a:r>
          <a:r>
            <a:rPr kumimoji="1" lang="ja-JP" altLang="en-US" sz="1400">
              <a:latin typeface="ＭＳ ゴシック" pitchFamily="49" charset="-128"/>
              <a:ea typeface="ＭＳ ゴシック" pitchFamily="49" charset="-128"/>
            </a:rPr>
            <a:t>千円）が歳入額に含まれていないため赤字となったもの）</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神奈川県愛川町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実質公債費比率の分子は、令和４年度に引き続きプラスとなった。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増加の主な要因としては、元利償還金が増加したことや、災害復旧費等に係る基準財政需要額が減少したことによるものである。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今後、公共施設の老朽化に対応するための施設の更新や大規模改修などにより、地方債の活用も想定されるため、公債費が過度に増大することの無いよう、引き続き十分配慮する。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神奈川県愛川町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将来負担比率の分子については、将来負担額よりも充当可能財源等が多いことから、マイナス状態が続いている。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令和５年度は一般会計等に係る地方債の現在高や公営企業債等繰入見込額の減などにより将来負担額は減少したが、充当可能基金、充当可能特定歳入及び基準財政需要額算入見込額の減少により、充当可能財源等が減少したことにより、前年度より黒字額は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今後も将来負担比率が低い水準を維持できるよう努める。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神奈川県愛川町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令和５年度はふるさと納税の寄附額の減や、財源不足を補うための繰入額の増などにより、取り崩し額が積み立て額を上回り、前年度と比較し基金全体で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多様化する住民ニーズや突発的な大規模災害及び感染症対策への備えとして、また、公共施設の老朽化に対応するための施設の更新や大規模改修などの備えとして、決算剰余金が生じた場合は可能な限り積み立て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　　　：公共施設の整備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ハートピア基金　　　　：社会福祉の増進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文化・スポーツ振興基金：文化およびスポーツの振興</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いのちを守る基金　　　：感染症に係る地域経済対策、予防対策等</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ハートピア基金については、ふるさと納税寄附金の減により、取り崩し額が積み立て額を上回ったことにより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いのちを守る基金については、物価高騰対策事業の財源として積み立て額を上回る取り崩しを行ったため、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公共施設整備基金についても、各公共施設の長寿命化に向けた改修工事等の財源として、積み立て額を上回る取り崩しを行ったため、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今後、個別施設計画に基づく公共施設の長寿命化や統廃合等を実施していくため、これに備え、決算剰余金が生じた場合は、新たな財政需要や財政調整基金残高などを見据えた上で、積み立てを行っていく。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ハートピア基金、文化・スポーツ振興基金については、ふるさと納税による寄附金や運用による利子収入を確保し、いのちを守る基金については、ふるさと納税による寄附金を確保し、基金を積極的に活用し感染症対策等を実施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財源不足を補うための繰入額の増などにより、取り崩し額が積み立て額を上回り、前年度と比較し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百万円の減額となった。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多様化する住民ニーズや突発的な大規模災害等への備えとして、決算剰余金が生じた場合は可能な限り積み立てを行い、年度間の財源調整を維持していく。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 zeroHeight="1" x14ac:dyDescent="0.2"/>
  <cols>
    <col min="1" max="11" width="2.08984375" style="180" customWidth="1"/>
    <col min="12" max="12" width="2.1796875" style="180" customWidth="1"/>
    <col min="13" max="17" width="2.36328125" style="180" customWidth="1"/>
    <col min="18" max="119" width="2.08984375" style="180" customWidth="1"/>
    <col min="120" max="16384" width="0" style="180" hidden="1"/>
  </cols>
  <sheetData>
    <row r="1" spans="1:119" ht="33" customHeight="1" x14ac:dyDescent="0.2">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 thickBot="1" x14ac:dyDescent="0.25">
      <c r="B2" s="182" t="s">
        <v>77</v>
      </c>
      <c r="C2" s="182"/>
      <c r="D2" s="183"/>
    </row>
    <row r="3" spans="1:119" ht="18.75" customHeight="1" thickBot="1" x14ac:dyDescent="0.25">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2">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15030941</v>
      </c>
      <c r="BO4" s="371"/>
      <c r="BP4" s="371"/>
      <c r="BQ4" s="371"/>
      <c r="BR4" s="371"/>
      <c r="BS4" s="371"/>
      <c r="BT4" s="371"/>
      <c r="BU4" s="372"/>
      <c r="BV4" s="370">
        <v>15021245</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6.2</v>
      </c>
      <c r="CU4" s="377"/>
      <c r="CV4" s="377"/>
      <c r="CW4" s="377"/>
      <c r="CX4" s="377"/>
      <c r="CY4" s="377"/>
      <c r="CZ4" s="377"/>
      <c r="DA4" s="378"/>
      <c r="DB4" s="376">
        <v>7.9</v>
      </c>
      <c r="DC4" s="377"/>
      <c r="DD4" s="377"/>
      <c r="DE4" s="377"/>
      <c r="DF4" s="377"/>
      <c r="DG4" s="377"/>
      <c r="DH4" s="377"/>
      <c r="DI4" s="378"/>
    </row>
    <row r="5" spans="1:119" ht="18.75" customHeight="1" x14ac:dyDescent="0.2">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14361108</v>
      </c>
      <c r="BO5" s="408"/>
      <c r="BP5" s="408"/>
      <c r="BQ5" s="408"/>
      <c r="BR5" s="408"/>
      <c r="BS5" s="408"/>
      <c r="BT5" s="408"/>
      <c r="BU5" s="409"/>
      <c r="BV5" s="407">
        <v>14264743</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95.3</v>
      </c>
      <c r="CU5" s="405"/>
      <c r="CV5" s="405"/>
      <c r="CW5" s="405"/>
      <c r="CX5" s="405"/>
      <c r="CY5" s="405"/>
      <c r="CZ5" s="405"/>
      <c r="DA5" s="406"/>
      <c r="DB5" s="404">
        <v>92.8</v>
      </c>
      <c r="DC5" s="405"/>
      <c r="DD5" s="405"/>
      <c r="DE5" s="405"/>
      <c r="DF5" s="405"/>
      <c r="DG5" s="405"/>
      <c r="DH5" s="405"/>
      <c r="DI5" s="406"/>
    </row>
    <row r="6" spans="1:119" ht="18.75" customHeight="1" x14ac:dyDescent="0.2">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669833</v>
      </c>
      <c r="BO6" s="408"/>
      <c r="BP6" s="408"/>
      <c r="BQ6" s="408"/>
      <c r="BR6" s="408"/>
      <c r="BS6" s="408"/>
      <c r="BT6" s="408"/>
      <c r="BU6" s="409"/>
      <c r="BV6" s="407">
        <v>756502</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95.3</v>
      </c>
      <c r="CU6" s="445"/>
      <c r="CV6" s="445"/>
      <c r="CW6" s="445"/>
      <c r="CX6" s="445"/>
      <c r="CY6" s="445"/>
      <c r="CZ6" s="445"/>
      <c r="DA6" s="446"/>
      <c r="DB6" s="444">
        <v>93.7</v>
      </c>
      <c r="DC6" s="445"/>
      <c r="DD6" s="445"/>
      <c r="DE6" s="445"/>
      <c r="DF6" s="445"/>
      <c r="DG6" s="445"/>
      <c r="DH6" s="445"/>
      <c r="DI6" s="446"/>
    </row>
    <row r="7" spans="1:119" ht="18.75" customHeight="1" x14ac:dyDescent="0.2">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101</v>
      </c>
      <c r="AV7" s="440"/>
      <c r="AW7" s="440"/>
      <c r="AX7" s="440"/>
      <c r="AY7" s="441" t="s">
        <v>102</v>
      </c>
      <c r="AZ7" s="442"/>
      <c r="BA7" s="442"/>
      <c r="BB7" s="442"/>
      <c r="BC7" s="442"/>
      <c r="BD7" s="442"/>
      <c r="BE7" s="442"/>
      <c r="BF7" s="442"/>
      <c r="BG7" s="442"/>
      <c r="BH7" s="442"/>
      <c r="BI7" s="442"/>
      <c r="BJ7" s="442"/>
      <c r="BK7" s="442"/>
      <c r="BL7" s="442"/>
      <c r="BM7" s="443"/>
      <c r="BN7" s="407">
        <v>111813</v>
      </c>
      <c r="BO7" s="408"/>
      <c r="BP7" s="408"/>
      <c r="BQ7" s="408"/>
      <c r="BR7" s="408"/>
      <c r="BS7" s="408"/>
      <c r="BT7" s="408"/>
      <c r="BU7" s="409"/>
      <c r="BV7" s="407">
        <v>65162</v>
      </c>
      <c r="BW7" s="408"/>
      <c r="BX7" s="408"/>
      <c r="BY7" s="408"/>
      <c r="BZ7" s="408"/>
      <c r="CA7" s="408"/>
      <c r="CB7" s="408"/>
      <c r="CC7" s="409"/>
      <c r="CD7" s="410" t="s">
        <v>103</v>
      </c>
      <c r="CE7" s="411"/>
      <c r="CF7" s="411"/>
      <c r="CG7" s="411"/>
      <c r="CH7" s="411"/>
      <c r="CI7" s="411"/>
      <c r="CJ7" s="411"/>
      <c r="CK7" s="411"/>
      <c r="CL7" s="411"/>
      <c r="CM7" s="411"/>
      <c r="CN7" s="411"/>
      <c r="CO7" s="411"/>
      <c r="CP7" s="411"/>
      <c r="CQ7" s="411"/>
      <c r="CR7" s="411"/>
      <c r="CS7" s="412"/>
      <c r="CT7" s="407">
        <v>9004715</v>
      </c>
      <c r="CU7" s="408"/>
      <c r="CV7" s="408"/>
      <c r="CW7" s="408"/>
      <c r="CX7" s="408"/>
      <c r="CY7" s="408"/>
      <c r="CZ7" s="408"/>
      <c r="DA7" s="409"/>
      <c r="DB7" s="407">
        <v>8749758</v>
      </c>
      <c r="DC7" s="408"/>
      <c r="DD7" s="408"/>
      <c r="DE7" s="408"/>
      <c r="DF7" s="408"/>
      <c r="DG7" s="408"/>
      <c r="DH7" s="408"/>
      <c r="DI7" s="409"/>
    </row>
    <row r="8" spans="1:119" ht="18.75" customHeight="1" thickBot="1" x14ac:dyDescent="0.25">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104</v>
      </c>
      <c r="AN8" s="437"/>
      <c r="AO8" s="437"/>
      <c r="AP8" s="437"/>
      <c r="AQ8" s="437"/>
      <c r="AR8" s="437"/>
      <c r="AS8" s="437"/>
      <c r="AT8" s="438"/>
      <c r="AU8" s="439" t="s">
        <v>90</v>
      </c>
      <c r="AV8" s="440"/>
      <c r="AW8" s="440"/>
      <c r="AX8" s="440"/>
      <c r="AY8" s="441" t="s">
        <v>105</v>
      </c>
      <c r="AZ8" s="442"/>
      <c r="BA8" s="442"/>
      <c r="BB8" s="442"/>
      <c r="BC8" s="442"/>
      <c r="BD8" s="442"/>
      <c r="BE8" s="442"/>
      <c r="BF8" s="442"/>
      <c r="BG8" s="442"/>
      <c r="BH8" s="442"/>
      <c r="BI8" s="442"/>
      <c r="BJ8" s="442"/>
      <c r="BK8" s="442"/>
      <c r="BL8" s="442"/>
      <c r="BM8" s="443"/>
      <c r="BN8" s="407">
        <v>558020</v>
      </c>
      <c r="BO8" s="408"/>
      <c r="BP8" s="408"/>
      <c r="BQ8" s="408"/>
      <c r="BR8" s="408"/>
      <c r="BS8" s="408"/>
      <c r="BT8" s="408"/>
      <c r="BU8" s="409"/>
      <c r="BV8" s="407">
        <v>691340</v>
      </c>
      <c r="BW8" s="408"/>
      <c r="BX8" s="408"/>
      <c r="BY8" s="408"/>
      <c r="BZ8" s="408"/>
      <c r="CA8" s="408"/>
      <c r="CB8" s="408"/>
      <c r="CC8" s="409"/>
      <c r="CD8" s="410" t="s">
        <v>106</v>
      </c>
      <c r="CE8" s="411"/>
      <c r="CF8" s="411"/>
      <c r="CG8" s="411"/>
      <c r="CH8" s="411"/>
      <c r="CI8" s="411"/>
      <c r="CJ8" s="411"/>
      <c r="CK8" s="411"/>
      <c r="CL8" s="411"/>
      <c r="CM8" s="411"/>
      <c r="CN8" s="411"/>
      <c r="CO8" s="411"/>
      <c r="CP8" s="411"/>
      <c r="CQ8" s="411"/>
      <c r="CR8" s="411"/>
      <c r="CS8" s="412"/>
      <c r="CT8" s="447">
        <v>0.96</v>
      </c>
      <c r="CU8" s="448"/>
      <c r="CV8" s="448"/>
      <c r="CW8" s="448"/>
      <c r="CX8" s="448"/>
      <c r="CY8" s="448"/>
      <c r="CZ8" s="448"/>
      <c r="DA8" s="449"/>
      <c r="DB8" s="447">
        <v>0.97</v>
      </c>
      <c r="DC8" s="448"/>
      <c r="DD8" s="448"/>
      <c r="DE8" s="448"/>
      <c r="DF8" s="448"/>
      <c r="DG8" s="448"/>
      <c r="DH8" s="448"/>
      <c r="DI8" s="449"/>
    </row>
    <row r="9" spans="1:119" ht="18.75" customHeight="1" thickBot="1" x14ac:dyDescent="0.25">
      <c r="A9" s="181"/>
      <c r="B9" s="401" t="s">
        <v>107</v>
      </c>
      <c r="C9" s="402"/>
      <c r="D9" s="402"/>
      <c r="E9" s="402"/>
      <c r="F9" s="402"/>
      <c r="G9" s="402"/>
      <c r="H9" s="402"/>
      <c r="I9" s="402"/>
      <c r="J9" s="402"/>
      <c r="K9" s="450"/>
      <c r="L9" s="451" t="s">
        <v>108</v>
      </c>
      <c r="M9" s="452"/>
      <c r="N9" s="452"/>
      <c r="O9" s="452"/>
      <c r="P9" s="452"/>
      <c r="Q9" s="453"/>
      <c r="R9" s="454">
        <v>39869</v>
      </c>
      <c r="S9" s="455"/>
      <c r="T9" s="455"/>
      <c r="U9" s="455"/>
      <c r="V9" s="456"/>
      <c r="W9" s="364" t="s">
        <v>109</v>
      </c>
      <c r="X9" s="365"/>
      <c r="Y9" s="365"/>
      <c r="Z9" s="365"/>
      <c r="AA9" s="365"/>
      <c r="AB9" s="365"/>
      <c r="AC9" s="365"/>
      <c r="AD9" s="365"/>
      <c r="AE9" s="365"/>
      <c r="AF9" s="365"/>
      <c r="AG9" s="365"/>
      <c r="AH9" s="365"/>
      <c r="AI9" s="365"/>
      <c r="AJ9" s="365"/>
      <c r="AK9" s="365"/>
      <c r="AL9" s="366"/>
      <c r="AM9" s="436" t="s">
        <v>110</v>
      </c>
      <c r="AN9" s="437"/>
      <c r="AO9" s="437"/>
      <c r="AP9" s="437"/>
      <c r="AQ9" s="437"/>
      <c r="AR9" s="437"/>
      <c r="AS9" s="437"/>
      <c r="AT9" s="438"/>
      <c r="AU9" s="439" t="s">
        <v>90</v>
      </c>
      <c r="AV9" s="440"/>
      <c r="AW9" s="440"/>
      <c r="AX9" s="440"/>
      <c r="AY9" s="441" t="s">
        <v>111</v>
      </c>
      <c r="AZ9" s="442"/>
      <c r="BA9" s="442"/>
      <c r="BB9" s="442"/>
      <c r="BC9" s="442"/>
      <c r="BD9" s="442"/>
      <c r="BE9" s="442"/>
      <c r="BF9" s="442"/>
      <c r="BG9" s="442"/>
      <c r="BH9" s="442"/>
      <c r="BI9" s="442"/>
      <c r="BJ9" s="442"/>
      <c r="BK9" s="442"/>
      <c r="BL9" s="442"/>
      <c r="BM9" s="443"/>
      <c r="BN9" s="407">
        <v>-133320</v>
      </c>
      <c r="BO9" s="408"/>
      <c r="BP9" s="408"/>
      <c r="BQ9" s="408"/>
      <c r="BR9" s="408"/>
      <c r="BS9" s="408"/>
      <c r="BT9" s="408"/>
      <c r="BU9" s="409"/>
      <c r="BV9" s="407">
        <v>-62348</v>
      </c>
      <c r="BW9" s="408"/>
      <c r="BX9" s="408"/>
      <c r="BY9" s="408"/>
      <c r="BZ9" s="408"/>
      <c r="CA9" s="408"/>
      <c r="CB9" s="408"/>
      <c r="CC9" s="409"/>
      <c r="CD9" s="410" t="s">
        <v>112</v>
      </c>
      <c r="CE9" s="411"/>
      <c r="CF9" s="411"/>
      <c r="CG9" s="411"/>
      <c r="CH9" s="411"/>
      <c r="CI9" s="411"/>
      <c r="CJ9" s="411"/>
      <c r="CK9" s="411"/>
      <c r="CL9" s="411"/>
      <c r="CM9" s="411"/>
      <c r="CN9" s="411"/>
      <c r="CO9" s="411"/>
      <c r="CP9" s="411"/>
      <c r="CQ9" s="411"/>
      <c r="CR9" s="411"/>
      <c r="CS9" s="412"/>
      <c r="CT9" s="404">
        <v>6.8</v>
      </c>
      <c r="CU9" s="405"/>
      <c r="CV9" s="405"/>
      <c r="CW9" s="405"/>
      <c r="CX9" s="405"/>
      <c r="CY9" s="405"/>
      <c r="CZ9" s="405"/>
      <c r="DA9" s="406"/>
      <c r="DB9" s="404">
        <v>6.8</v>
      </c>
      <c r="DC9" s="405"/>
      <c r="DD9" s="405"/>
      <c r="DE9" s="405"/>
      <c r="DF9" s="405"/>
      <c r="DG9" s="405"/>
      <c r="DH9" s="405"/>
      <c r="DI9" s="406"/>
    </row>
    <row r="10" spans="1:119" ht="18.75" customHeight="1" thickBot="1" x14ac:dyDescent="0.25">
      <c r="A10" s="181"/>
      <c r="B10" s="401"/>
      <c r="C10" s="402"/>
      <c r="D10" s="402"/>
      <c r="E10" s="402"/>
      <c r="F10" s="402"/>
      <c r="G10" s="402"/>
      <c r="H10" s="402"/>
      <c r="I10" s="402"/>
      <c r="J10" s="402"/>
      <c r="K10" s="450"/>
      <c r="L10" s="457" t="s">
        <v>113</v>
      </c>
      <c r="M10" s="437"/>
      <c r="N10" s="437"/>
      <c r="O10" s="437"/>
      <c r="P10" s="437"/>
      <c r="Q10" s="438"/>
      <c r="R10" s="458">
        <v>40343</v>
      </c>
      <c r="S10" s="459"/>
      <c r="T10" s="459"/>
      <c r="U10" s="459"/>
      <c r="V10" s="460"/>
      <c r="W10" s="395"/>
      <c r="X10" s="396"/>
      <c r="Y10" s="396"/>
      <c r="Z10" s="396"/>
      <c r="AA10" s="396"/>
      <c r="AB10" s="396"/>
      <c r="AC10" s="396"/>
      <c r="AD10" s="396"/>
      <c r="AE10" s="396"/>
      <c r="AF10" s="396"/>
      <c r="AG10" s="396"/>
      <c r="AH10" s="396"/>
      <c r="AI10" s="396"/>
      <c r="AJ10" s="396"/>
      <c r="AK10" s="396"/>
      <c r="AL10" s="399"/>
      <c r="AM10" s="436" t="s">
        <v>114</v>
      </c>
      <c r="AN10" s="437"/>
      <c r="AO10" s="437"/>
      <c r="AP10" s="437"/>
      <c r="AQ10" s="437"/>
      <c r="AR10" s="437"/>
      <c r="AS10" s="437"/>
      <c r="AT10" s="438"/>
      <c r="AU10" s="439" t="s">
        <v>90</v>
      </c>
      <c r="AV10" s="440"/>
      <c r="AW10" s="440"/>
      <c r="AX10" s="440"/>
      <c r="AY10" s="441" t="s">
        <v>115</v>
      </c>
      <c r="AZ10" s="442"/>
      <c r="BA10" s="442"/>
      <c r="BB10" s="442"/>
      <c r="BC10" s="442"/>
      <c r="BD10" s="442"/>
      <c r="BE10" s="442"/>
      <c r="BF10" s="442"/>
      <c r="BG10" s="442"/>
      <c r="BH10" s="442"/>
      <c r="BI10" s="442"/>
      <c r="BJ10" s="442"/>
      <c r="BK10" s="442"/>
      <c r="BL10" s="442"/>
      <c r="BM10" s="443"/>
      <c r="BN10" s="407">
        <v>48664</v>
      </c>
      <c r="BO10" s="408"/>
      <c r="BP10" s="408"/>
      <c r="BQ10" s="408"/>
      <c r="BR10" s="408"/>
      <c r="BS10" s="408"/>
      <c r="BT10" s="408"/>
      <c r="BU10" s="409"/>
      <c r="BV10" s="407">
        <v>180849</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90</v>
      </c>
      <c r="AV11" s="440"/>
      <c r="AW11" s="440"/>
      <c r="AX11" s="440"/>
      <c r="AY11" s="441" t="s">
        <v>120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2">
      <c r="A12" s="181"/>
      <c r="B12" s="467" t="s">
        <v>123</v>
      </c>
      <c r="C12" s="468"/>
      <c r="D12" s="468"/>
      <c r="E12" s="468"/>
      <c r="F12" s="468"/>
      <c r="G12" s="468"/>
      <c r="H12" s="468"/>
      <c r="I12" s="468"/>
      <c r="J12" s="468"/>
      <c r="K12" s="469"/>
      <c r="L12" s="476" t="s">
        <v>124</v>
      </c>
      <c r="M12" s="477"/>
      <c r="N12" s="477"/>
      <c r="O12" s="477"/>
      <c r="P12" s="477"/>
      <c r="Q12" s="478"/>
      <c r="R12" s="479">
        <v>39498</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90</v>
      </c>
      <c r="AV12" s="440"/>
      <c r="AW12" s="440"/>
      <c r="AX12" s="440"/>
      <c r="AY12" s="441" t="s">
        <v>128</v>
      </c>
      <c r="AZ12" s="442"/>
      <c r="BA12" s="442"/>
      <c r="BB12" s="442"/>
      <c r="BC12" s="442"/>
      <c r="BD12" s="442"/>
      <c r="BE12" s="442"/>
      <c r="BF12" s="442"/>
      <c r="BG12" s="442"/>
      <c r="BH12" s="442"/>
      <c r="BI12" s="442"/>
      <c r="BJ12" s="442"/>
      <c r="BK12" s="442"/>
      <c r="BL12" s="442"/>
      <c r="BM12" s="443"/>
      <c r="BN12" s="407">
        <v>192581</v>
      </c>
      <c r="BO12" s="408"/>
      <c r="BP12" s="408"/>
      <c r="BQ12" s="408"/>
      <c r="BR12" s="408"/>
      <c r="BS12" s="408"/>
      <c r="BT12" s="408"/>
      <c r="BU12" s="409"/>
      <c r="BV12" s="407">
        <v>28721</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2">
      <c r="A13" s="181"/>
      <c r="B13" s="470"/>
      <c r="C13" s="471"/>
      <c r="D13" s="471"/>
      <c r="E13" s="471"/>
      <c r="F13" s="471"/>
      <c r="G13" s="471"/>
      <c r="H13" s="471"/>
      <c r="I13" s="471"/>
      <c r="J13" s="471"/>
      <c r="K13" s="472"/>
      <c r="L13" s="190"/>
      <c r="M13" s="498" t="s">
        <v>130</v>
      </c>
      <c r="N13" s="499"/>
      <c r="O13" s="499"/>
      <c r="P13" s="499"/>
      <c r="Q13" s="500"/>
      <c r="R13" s="491">
        <v>36106</v>
      </c>
      <c r="S13" s="492"/>
      <c r="T13" s="492"/>
      <c r="U13" s="492"/>
      <c r="V13" s="493"/>
      <c r="W13" s="423" t="s">
        <v>131</v>
      </c>
      <c r="X13" s="424"/>
      <c r="Y13" s="424"/>
      <c r="Z13" s="424"/>
      <c r="AA13" s="424"/>
      <c r="AB13" s="414"/>
      <c r="AC13" s="458">
        <v>322</v>
      </c>
      <c r="AD13" s="459"/>
      <c r="AE13" s="459"/>
      <c r="AF13" s="459"/>
      <c r="AG13" s="501"/>
      <c r="AH13" s="458">
        <v>353</v>
      </c>
      <c r="AI13" s="459"/>
      <c r="AJ13" s="459"/>
      <c r="AK13" s="459"/>
      <c r="AL13" s="460"/>
      <c r="AM13" s="436" t="s">
        <v>132</v>
      </c>
      <c r="AN13" s="437"/>
      <c r="AO13" s="437"/>
      <c r="AP13" s="437"/>
      <c r="AQ13" s="437"/>
      <c r="AR13" s="437"/>
      <c r="AS13" s="437"/>
      <c r="AT13" s="438"/>
      <c r="AU13" s="439" t="s">
        <v>101</v>
      </c>
      <c r="AV13" s="440"/>
      <c r="AW13" s="440"/>
      <c r="AX13" s="440"/>
      <c r="AY13" s="441" t="s">
        <v>133</v>
      </c>
      <c r="AZ13" s="442"/>
      <c r="BA13" s="442"/>
      <c r="BB13" s="442"/>
      <c r="BC13" s="442"/>
      <c r="BD13" s="442"/>
      <c r="BE13" s="442"/>
      <c r="BF13" s="442"/>
      <c r="BG13" s="442"/>
      <c r="BH13" s="442"/>
      <c r="BI13" s="442"/>
      <c r="BJ13" s="442"/>
      <c r="BK13" s="442"/>
      <c r="BL13" s="442"/>
      <c r="BM13" s="443"/>
      <c r="BN13" s="407">
        <v>-277237</v>
      </c>
      <c r="BO13" s="408"/>
      <c r="BP13" s="408"/>
      <c r="BQ13" s="408"/>
      <c r="BR13" s="408"/>
      <c r="BS13" s="408"/>
      <c r="BT13" s="408"/>
      <c r="BU13" s="409"/>
      <c r="BV13" s="407">
        <v>89780</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0.8</v>
      </c>
      <c r="CU13" s="405"/>
      <c r="CV13" s="405"/>
      <c r="CW13" s="405"/>
      <c r="CX13" s="405"/>
      <c r="CY13" s="405"/>
      <c r="CZ13" s="405"/>
      <c r="DA13" s="406"/>
      <c r="DB13" s="404">
        <v>0.1</v>
      </c>
      <c r="DC13" s="405"/>
      <c r="DD13" s="405"/>
      <c r="DE13" s="405"/>
      <c r="DF13" s="405"/>
      <c r="DG13" s="405"/>
      <c r="DH13" s="405"/>
      <c r="DI13" s="406"/>
    </row>
    <row r="14" spans="1:119" ht="18.75" customHeight="1" thickBot="1" x14ac:dyDescent="0.25">
      <c r="A14" s="181"/>
      <c r="B14" s="470"/>
      <c r="C14" s="471"/>
      <c r="D14" s="471"/>
      <c r="E14" s="471"/>
      <c r="F14" s="471"/>
      <c r="G14" s="471"/>
      <c r="H14" s="471"/>
      <c r="I14" s="471"/>
      <c r="J14" s="471"/>
      <c r="K14" s="472"/>
      <c r="L14" s="488" t="s">
        <v>135</v>
      </c>
      <c r="M14" s="489"/>
      <c r="N14" s="489"/>
      <c r="O14" s="489"/>
      <c r="P14" s="489"/>
      <c r="Q14" s="490"/>
      <c r="R14" s="491">
        <v>39601</v>
      </c>
      <c r="S14" s="492"/>
      <c r="T14" s="492"/>
      <c r="U14" s="492"/>
      <c r="V14" s="493"/>
      <c r="W14" s="397"/>
      <c r="X14" s="398"/>
      <c r="Y14" s="398"/>
      <c r="Z14" s="398"/>
      <c r="AA14" s="398"/>
      <c r="AB14" s="387"/>
      <c r="AC14" s="494">
        <v>1.7</v>
      </c>
      <c r="AD14" s="495"/>
      <c r="AE14" s="495"/>
      <c r="AF14" s="495"/>
      <c r="AG14" s="496"/>
      <c r="AH14" s="494">
        <v>1.8</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t="s">
        <v>122</v>
      </c>
      <c r="CU14" s="506"/>
      <c r="CV14" s="506"/>
      <c r="CW14" s="506"/>
      <c r="CX14" s="506"/>
      <c r="CY14" s="506"/>
      <c r="CZ14" s="506"/>
      <c r="DA14" s="507"/>
      <c r="DB14" s="505" t="s">
        <v>122</v>
      </c>
      <c r="DC14" s="506"/>
      <c r="DD14" s="506"/>
      <c r="DE14" s="506"/>
      <c r="DF14" s="506"/>
      <c r="DG14" s="506"/>
      <c r="DH14" s="506"/>
      <c r="DI14" s="507"/>
    </row>
    <row r="15" spans="1:119" ht="18.75" customHeight="1" x14ac:dyDescent="0.2">
      <c r="A15" s="181"/>
      <c r="B15" s="470"/>
      <c r="C15" s="471"/>
      <c r="D15" s="471"/>
      <c r="E15" s="471"/>
      <c r="F15" s="471"/>
      <c r="G15" s="471"/>
      <c r="H15" s="471"/>
      <c r="I15" s="471"/>
      <c r="J15" s="471"/>
      <c r="K15" s="472"/>
      <c r="L15" s="190"/>
      <c r="M15" s="498" t="s">
        <v>130</v>
      </c>
      <c r="N15" s="499"/>
      <c r="O15" s="499"/>
      <c r="P15" s="499"/>
      <c r="Q15" s="500"/>
      <c r="R15" s="491">
        <v>36454</v>
      </c>
      <c r="S15" s="492"/>
      <c r="T15" s="492"/>
      <c r="U15" s="492"/>
      <c r="V15" s="493"/>
      <c r="W15" s="423" t="s">
        <v>137</v>
      </c>
      <c r="X15" s="424"/>
      <c r="Y15" s="424"/>
      <c r="Z15" s="424"/>
      <c r="AA15" s="424"/>
      <c r="AB15" s="414"/>
      <c r="AC15" s="458">
        <v>7360</v>
      </c>
      <c r="AD15" s="459"/>
      <c r="AE15" s="459"/>
      <c r="AF15" s="459"/>
      <c r="AG15" s="501"/>
      <c r="AH15" s="458">
        <v>7747</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6891985</v>
      </c>
      <c r="BO15" s="371"/>
      <c r="BP15" s="371"/>
      <c r="BQ15" s="371"/>
      <c r="BR15" s="371"/>
      <c r="BS15" s="371"/>
      <c r="BT15" s="371"/>
      <c r="BU15" s="372"/>
      <c r="BV15" s="370">
        <v>6565104</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37.9</v>
      </c>
      <c r="AD16" s="495"/>
      <c r="AE16" s="495"/>
      <c r="AF16" s="495"/>
      <c r="AG16" s="496"/>
      <c r="AH16" s="494">
        <v>38.9</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7060705</v>
      </c>
      <c r="BO16" s="408"/>
      <c r="BP16" s="408"/>
      <c r="BQ16" s="408"/>
      <c r="BR16" s="408"/>
      <c r="BS16" s="408"/>
      <c r="BT16" s="408"/>
      <c r="BU16" s="409"/>
      <c r="BV16" s="407">
        <v>6851776</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5">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11731</v>
      </c>
      <c r="AD17" s="459"/>
      <c r="AE17" s="459"/>
      <c r="AF17" s="459"/>
      <c r="AG17" s="501"/>
      <c r="AH17" s="458">
        <v>11828</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8818867</v>
      </c>
      <c r="BO17" s="408"/>
      <c r="BP17" s="408"/>
      <c r="BQ17" s="408"/>
      <c r="BR17" s="408"/>
      <c r="BS17" s="408"/>
      <c r="BT17" s="408"/>
      <c r="BU17" s="409"/>
      <c r="BV17" s="407">
        <v>8379865</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5">
      <c r="A18" s="181"/>
      <c r="B18" s="529" t="s">
        <v>147</v>
      </c>
      <c r="C18" s="450"/>
      <c r="D18" s="450"/>
      <c r="E18" s="530"/>
      <c r="F18" s="530"/>
      <c r="G18" s="530"/>
      <c r="H18" s="530"/>
      <c r="I18" s="530"/>
      <c r="J18" s="530"/>
      <c r="K18" s="530"/>
      <c r="L18" s="531">
        <v>34.28</v>
      </c>
      <c r="M18" s="531"/>
      <c r="N18" s="531"/>
      <c r="O18" s="531"/>
      <c r="P18" s="531"/>
      <c r="Q18" s="531"/>
      <c r="R18" s="532"/>
      <c r="S18" s="532"/>
      <c r="T18" s="532"/>
      <c r="U18" s="532"/>
      <c r="V18" s="533"/>
      <c r="W18" s="425"/>
      <c r="X18" s="426"/>
      <c r="Y18" s="426"/>
      <c r="Z18" s="426"/>
      <c r="AA18" s="426"/>
      <c r="AB18" s="417"/>
      <c r="AC18" s="534">
        <v>60.4</v>
      </c>
      <c r="AD18" s="535"/>
      <c r="AE18" s="535"/>
      <c r="AF18" s="535"/>
      <c r="AG18" s="536"/>
      <c r="AH18" s="534">
        <v>59.4</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8616629</v>
      </c>
      <c r="BO18" s="408"/>
      <c r="BP18" s="408"/>
      <c r="BQ18" s="408"/>
      <c r="BR18" s="408"/>
      <c r="BS18" s="408"/>
      <c r="BT18" s="408"/>
      <c r="BU18" s="409"/>
      <c r="BV18" s="407">
        <v>8509565</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5">
      <c r="A19" s="181"/>
      <c r="B19" s="529" t="s">
        <v>149</v>
      </c>
      <c r="C19" s="450"/>
      <c r="D19" s="450"/>
      <c r="E19" s="530"/>
      <c r="F19" s="530"/>
      <c r="G19" s="530"/>
      <c r="H19" s="530"/>
      <c r="I19" s="530"/>
      <c r="J19" s="530"/>
      <c r="K19" s="530"/>
      <c r="L19" s="538">
        <v>1163</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11092554</v>
      </c>
      <c r="BO19" s="408"/>
      <c r="BP19" s="408"/>
      <c r="BQ19" s="408"/>
      <c r="BR19" s="408"/>
      <c r="BS19" s="408"/>
      <c r="BT19" s="408"/>
      <c r="BU19" s="409"/>
      <c r="BV19" s="407">
        <v>10941172</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5">
      <c r="A20" s="181"/>
      <c r="B20" s="529" t="s">
        <v>151</v>
      </c>
      <c r="C20" s="450"/>
      <c r="D20" s="450"/>
      <c r="E20" s="530"/>
      <c r="F20" s="530"/>
      <c r="G20" s="530"/>
      <c r="H20" s="530"/>
      <c r="I20" s="530"/>
      <c r="J20" s="530"/>
      <c r="K20" s="530"/>
      <c r="L20" s="538">
        <v>17099</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5">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2">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5990797</v>
      </c>
      <c r="BO22" s="371"/>
      <c r="BP22" s="371"/>
      <c r="BQ22" s="371"/>
      <c r="BR22" s="371"/>
      <c r="BS22" s="371"/>
      <c r="BT22" s="371"/>
      <c r="BU22" s="372"/>
      <c r="BV22" s="370">
        <v>6339558</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2">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4349970</v>
      </c>
      <c r="BO23" s="408"/>
      <c r="BP23" s="408"/>
      <c r="BQ23" s="408"/>
      <c r="BR23" s="408"/>
      <c r="BS23" s="408"/>
      <c r="BT23" s="408"/>
      <c r="BU23" s="409"/>
      <c r="BV23" s="407">
        <v>4899419</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5">
      <c r="A24" s="181"/>
      <c r="B24" s="578"/>
      <c r="C24" s="554"/>
      <c r="D24" s="555"/>
      <c r="E24" s="457" t="s">
        <v>161</v>
      </c>
      <c r="F24" s="437"/>
      <c r="G24" s="437"/>
      <c r="H24" s="437"/>
      <c r="I24" s="437"/>
      <c r="J24" s="437"/>
      <c r="K24" s="438"/>
      <c r="L24" s="458">
        <v>1</v>
      </c>
      <c r="M24" s="459"/>
      <c r="N24" s="459"/>
      <c r="O24" s="459"/>
      <c r="P24" s="501"/>
      <c r="Q24" s="458">
        <v>8320</v>
      </c>
      <c r="R24" s="459"/>
      <c r="S24" s="459"/>
      <c r="T24" s="459"/>
      <c r="U24" s="459"/>
      <c r="V24" s="501"/>
      <c r="W24" s="553"/>
      <c r="X24" s="554"/>
      <c r="Y24" s="555"/>
      <c r="Z24" s="457" t="s">
        <v>162</v>
      </c>
      <c r="AA24" s="437"/>
      <c r="AB24" s="437"/>
      <c r="AC24" s="437"/>
      <c r="AD24" s="437"/>
      <c r="AE24" s="437"/>
      <c r="AF24" s="437"/>
      <c r="AG24" s="438"/>
      <c r="AH24" s="458">
        <v>328</v>
      </c>
      <c r="AI24" s="459"/>
      <c r="AJ24" s="459"/>
      <c r="AK24" s="459"/>
      <c r="AL24" s="501"/>
      <c r="AM24" s="458">
        <v>992200</v>
      </c>
      <c r="AN24" s="459"/>
      <c r="AO24" s="459"/>
      <c r="AP24" s="459"/>
      <c r="AQ24" s="459"/>
      <c r="AR24" s="501"/>
      <c r="AS24" s="458">
        <v>3025</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4008904</v>
      </c>
      <c r="BO24" s="408"/>
      <c r="BP24" s="408"/>
      <c r="BQ24" s="408"/>
      <c r="BR24" s="408"/>
      <c r="BS24" s="408"/>
      <c r="BT24" s="408"/>
      <c r="BU24" s="409"/>
      <c r="BV24" s="407">
        <v>4113065</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2">
      <c r="A25" s="181"/>
      <c r="B25" s="578"/>
      <c r="C25" s="554"/>
      <c r="D25" s="555"/>
      <c r="E25" s="457" t="s">
        <v>164</v>
      </c>
      <c r="F25" s="437"/>
      <c r="G25" s="437"/>
      <c r="H25" s="437"/>
      <c r="I25" s="437"/>
      <c r="J25" s="437"/>
      <c r="K25" s="438"/>
      <c r="L25" s="458">
        <v>1</v>
      </c>
      <c r="M25" s="459"/>
      <c r="N25" s="459"/>
      <c r="O25" s="459"/>
      <c r="P25" s="501"/>
      <c r="Q25" s="458">
        <v>6800</v>
      </c>
      <c r="R25" s="459"/>
      <c r="S25" s="459"/>
      <c r="T25" s="459"/>
      <c r="U25" s="459"/>
      <c r="V25" s="501"/>
      <c r="W25" s="553"/>
      <c r="X25" s="554"/>
      <c r="Y25" s="555"/>
      <c r="Z25" s="457" t="s">
        <v>165</v>
      </c>
      <c r="AA25" s="437"/>
      <c r="AB25" s="437"/>
      <c r="AC25" s="437"/>
      <c r="AD25" s="437"/>
      <c r="AE25" s="437"/>
      <c r="AF25" s="437"/>
      <c r="AG25" s="438"/>
      <c r="AH25" s="458">
        <v>68</v>
      </c>
      <c r="AI25" s="459"/>
      <c r="AJ25" s="459"/>
      <c r="AK25" s="459"/>
      <c r="AL25" s="501"/>
      <c r="AM25" s="458">
        <v>203320</v>
      </c>
      <c r="AN25" s="459"/>
      <c r="AO25" s="459"/>
      <c r="AP25" s="459"/>
      <c r="AQ25" s="459"/>
      <c r="AR25" s="501"/>
      <c r="AS25" s="458">
        <v>2990</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8760</v>
      </c>
      <c r="BO25" s="371"/>
      <c r="BP25" s="371"/>
      <c r="BQ25" s="371"/>
      <c r="BR25" s="371"/>
      <c r="BS25" s="371"/>
      <c r="BT25" s="371"/>
      <c r="BU25" s="372"/>
      <c r="BV25" s="370">
        <v>8665</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2">
      <c r="A26" s="181"/>
      <c r="B26" s="578"/>
      <c r="C26" s="554"/>
      <c r="D26" s="555"/>
      <c r="E26" s="457" t="s">
        <v>167</v>
      </c>
      <c r="F26" s="437"/>
      <c r="G26" s="437"/>
      <c r="H26" s="437"/>
      <c r="I26" s="437"/>
      <c r="J26" s="437"/>
      <c r="K26" s="438"/>
      <c r="L26" s="458">
        <v>1</v>
      </c>
      <c r="M26" s="459"/>
      <c r="N26" s="459"/>
      <c r="O26" s="459"/>
      <c r="P26" s="501"/>
      <c r="Q26" s="458">
        <v>6190</v>
      </c>
      <c r="R26" s="459"/>
      <c r="S26" s="459"/>
      <c r="T26" s="459"/>
      <c r="U26" s="459"/>
      <c r="V26" s="501"/>
      <c r="W26" s="553"/>
      <c r="X26" s="554"/>
      <c r="Y26" s="555"/>
      <c r="Z26" s="457" t="s">
        <v>168</v>
      </c>
      <c r="AA26" s="559"/>
      <c r="AB26" s="559"/>
      <c r="AC26" s="559"/>
      <c r="AD26" s="559"/>
      <c r="AE26" s="559"/>
      <c r="AF26" s="559"/>
      <c r="AG26" s="560"/>
      <c r="AH26" s="458">
        <v>11</v>
      </c>
      <c r="AI26" s="459"/>
      <c r="AJ26" s="459"/>
      <c r="AK26" s="459"/>
      <c r="AL26" s="501"/>
      <c r="AM26" s="458">
        <v>33198</v>
      </c>
      <c r="AN26" s="459"/>
      <c r="AO26" s="459"/>
      <c r="AP26" s="459"/>
      <c r="AQ26" s="459"/>
      <c r="AR26" s="501"/>
      <c r="AS26" s="458">
        <v>3018</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5">
      <c r="A27" s="181"/>
      <c r="B27" s="578"/>
      <c r="C27" s="554"/>
      <c r="D27" s="555"/>
      <c r="E27" s="457" t="s">
        <v>170</v>
      </c>
      <c r="F27" s="437"/>
      <c r="G27" s="437"/>
      <c r="H27" s="437"/>
      <c r="I27" s="437"/>
      <c r="J27" s="437"/>
      <c r="K27" s="438"/>
      <c r="L27" s="458">
        <v>1</v>
      </c>
      <c r="M27" s="459"/>
      <c r="N27" s="459"/>
      <c r="O27" s="459"/>
      <c r="P27" s="501"/>
      <c r="Q27" s="458">
        <v>4450</v>
      </c>
      <c r="R27" s="459"/>
      <c r="S27" s="459"/>
      <c r="T27" s="459"/>
      <c r="U27" s="459"/>
      <c r="V27" s="501"/>
      <c r="W27" s="553"/>
      <c r="X27" s="554"/>
      <c r="Y27" s="555"/>
      <c r="Z27" s="457" t="s">
        <v>171</v>
      </c>
      <c r="AA27" s="437"/>
      <c r="AB27" s="437"/>
      <c r="AC27" s="437"/>
      <c r="AD27" s="437"/>
      <c r="AE27" s="437"/>
      <c r="AF27" s="437"/>
      <c r="AG27" s="438"/>
      <c r="AH27" s="458">
        <v>3</v>
      </c>
      <c r="AI27" s="459"/>
      <c r="AJ27" s="459"/>
      <c r="AK27" s="459"/>
      <c r="AL27" s="501"/>
      <c r="AM27" s="458">
        <v>11079</v>
      </c>
      <c r="AN27" s="459"/>
      <c r="AO27" s="459"/>
      <c r="AP27" s="459"/>
      <c r="AQ27" s="459"/>
      <c r="AR27" s="501"/>
      <c r="AS27" s="458">
        <v>3693</v>
      </c>
      <c r="AT27" s="459"/>
      <c r="AU27" s="459"/>
      <c r="AV27" s="459"/>
      <c r="AW27" s="459"/>
      <c r="AX27" s="460"/>
      <c r="AY27" s="502" t="s">
        <v>172</v>
      </c>
      <c r="AZ27" s="503"/>
      <c r="BA27" s="503"/>
      <c r="BB27" s="503"/>
      <c r="BC27" s="503"/>
      <c r="BD27" s="503"/>
      <c r="BE27" s="503"/>
      <c r="BF27" s="503"/>
      <c r="BG27" s="503"/>
      <c r="BH27" s="503"/>
      <c r="BI27" s="503"/>
      <c r="BJ27" s="503"/>
      <c r="BK27" s="503"/>
      <c r="BL27" s="503"/>
      <c r="BM27" s="504"/>
      <c r="BN27" s="526" t="s">
        <v>122</v>
      </c>
      <c r="BO27" s="527"/>
      <c r="BP27" s="527"/>
      <c r="BQ27" s="527"/>
      <c r="BR27" s="527"/>
      <c r="BS27" s="527"/>
      <c r="BT27" s="527"/>
      <c r="BU27" s="528"/>
      <c r="BV27" s="526" t="s">
        <v>122</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2">
      <c r="A28" s="181"/>
      <c r="B28" s="578"/>
      <c r="C28" s="554"/>
      <c r="D28" s="555"/>
      <c r="E28" s="457" t="s">
        <v>173</v>
      </c>
      <c r="F28" s="437"/>
      <c r="G28" s="437"/>
      <c r="H28" s="437"/>
      <c r="I28" s="437"/>
      <c r="J28" s="437"/>
      <c r="K28" s="438"/>
      <c r="L28" s="458">
        <v>1</v>
      </c>
      <c r="M28" s="459"/>
      <c r="N28" s="459"/>
      <c r="O28" s="459"/>
      <c r="P28" s="501"/>
      <c r="Q28" s="458">
        <v>3720</v>
      </c>
      <c r="R28" s="459"/>
      <c r="S28" s="459"/>
      <c r="T28" s="459"/>
      <c r="U28" s="459"/>
      <c r="V28" s="501"/>
      <c r="W28" s="553"/>
      <c r="X28" s="554"/>
      <c r="Y28" s="555"/>
      <c r="Z28" s="457" t="s">
        <v>174</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175</v>
      </c>
      <c r="AZ28" s="562"/>
      <c r="BA28" s="562"/>
      <c r="BB28" s="563"/>
      <c r="BC28" s="367" t="s">
        <v>46</v>
      </c>
      <c r="BD28" s="368"/>
      <c r="BE28" s="368"/>
      <c r="BF28" s="368"/>
      <c r="BG28" s="368"/>
      <c r="BH28" s="368"/>
      <c r="BI28" s="368"/>
      <c r="BJ28" s="368"/>
      <c r="BK28" s="368"/>
      <c r="BL28" s="368"/>
      <c r="BM28" s="369"/>
      <c r="BN28" s="370">
        <v>1289571</v>
      </c>
      <c r="BO28" s="371"/>
      <c r="BP28" s="371"/>
      <c r="BQ28" s="371"/>
      <c r="BR28" s="371"/>
      <c r="BS28" s="371"/>
      <c r="BT28" s="371"/>
      <c r="BU28" s="372"/>
      <c r="BV28" s="370">
        <v>1433488</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2">
      <c r="A29" s="181"/>
      <c r="B29" s="578"/>
      <c r="C29" s="554"/>
      <c r="D29" s="555"/>
      <c r="E29" s="457" t="s">
        <v>176</v>
      </c>
      <c r="F29" s="437"/>
      <c r="G29" s="437"/>
      <c r="H29" s="437"/>
      <c r="I29" s="437"/>
      <c r="J29" s="437"/>
      <c r="K29" s="438"/>
      <c r="L29" s="458">
        <v>14</v>
      </c>
      <c r="M29" s="459"/>
      <c r="N29" s="459"/>
      <c r="O29" s="459"/>
      <c r="P29" s="501"/>
      <c r="Q29" s="458">
        <v>3400</v>
      </c>
      <c r="R29" s="459"/>
      <c r="S29" s="459"/>
      <c r="T29" s="459"/>
      <c r="U29" s="459"/>
      <c r="V29" s="501"/>
      <c r="W29" s="556"/>
      <c r="X29" s="557"/>
      <c r="Y29" s="558"/>
      <c r="Z29" s="457" t="s">
        <v>177</v>
      </c>
      <c r="AA29" s="437"/>
      <c r="AB29" s="437"/>
      <c r="AC29" s="437"/>
      <c r="AD29" s="437"/>
      <c r="AE29" s="437"/>
      <c r="AF29" s="437"/>
      <c r="AG29" s="438"/>
      <c r="AH29" s="458">
        <v>331</v>
      </c>
      <c r="AI29" s="459"/>
      <c r="AJ29" s="459"/>
      <c r="AK29" s="459"/>
      <c r="AL29" s="501"/>
      <c r="AM29" s="458">
        <v>1003279</v>
      </c>
      <c r="AN29" s="459"/>
      <c r="AO29" s="459"/>
      <c r="AP29" s="459"/>
      <c r="AQ29" s="459"/>
      <c r="AR29" s="501"/>
      <c r="AS29" s="458">
        <v>3031</v>
      </c>
      <c r="AT29" s="459"/>
      <c r="AU29" s="459"/>
      <c r="AV29" s="459"/>
      <c r="AW29" s="459"/>
      <c r="AX29" s="460"/>
      <c r="AY29" s="564"/>
      <c r="AZ29" s="565"/>
      <c r="BA29" s="565"/>
      <c r="BB29" s="566"/>
      <c r="BC29" s="441" t="s">
        <v>178</v>
      </c>
      <c r="BD29" s="442"/>
      <c r="BE29" s="442"/>
      <c r="BF29" s="442"/>
      <c r="BG29" s="442"/>
      <c r="BH29" s="442"/>
      <c r="BI29" s="442"/>
      <c r="BJ29" s="442"/>
      <c r="BK29" s="442"/>
      <c r="BL29" s="442"/>
      <c r="BM29" s="443"/>
      <c r="BN29" s="407" t="s">
        <v>122</v>
      </c>
      <c r="BO29" s="408"/>
      <c r="BP29" s="408"/>
      <c r="BQ29" s="408"/>
      <c r="BR29" s="408"/>
      <c r="BS29" s="408"/>
      <c r="BT29" s="408"/>
      <c r="BU29" s="409"/>
      <c r="BV29" s="407" t="s">
        <v>122</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5">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179</v>
      </c>
      <c r="X30" s="575"/>
      <c r="Y30" s="575"/>
      <c r="Z30" s="575"/>
      <c r="AA30" s="575"/>
      <c r="AB30" s="575"/>
      <c r="AC30" s="575"/>
      <c r="AD30" s="575"/>
      <c r="AE30" s="575"/>
      <c r="AF30" s="575"/>
      <c r="AG30" s="576"/>
      <c r="AH30" s="534">
        <v>100.1</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1383457</v>
      </c>
      <c r="BO30" s="527"/>
      <c r="BP30" s="527"/>
      <c r="BQ30" s="527"/>
      <c r="BR30" s="527"/>
      <c r="BS30" s="527"/>
      <c r="BT30" s="527"/>
      <c r="BU30" s="528"/>
      <c r="BV30" s="526">
        <v>1533227</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570" t="s">
        <v>180</v>
      </c>
      <c r="D32" s="570"/>
      <c r="E32" s="570"/>
      <c r="F32" s="570"/>
      <c r="G32" s="570"/>
      <c r="H32" s="570"/>
      <c r="I32" s="570"/>
      <c r="J32" s="570"/>
      <c r="K32" s="570"/>
      <c r="L32" s="570"/>
      <c r="M32" s="570"/>
      <c r="N32" s="570"/>
      <c r="O32" s="570"/>
      <c r="P32" s="570"/>
      <c r="Q32" s="570"/>
      <c r="R32" s="570"/>
      <c r="S32" s="570"/>
      <c r="U32" s="411" t="s">
        <v>181</v>
      </c>
      <c r="V32" s="411"/>
      <c r="W32" s="411"/>
      <c r="X32" s="411"/>
      <c r="Y32" s="411"/>
      <c r="Z32" s="411"/>
      <c r="AA32" s="411"/>
      <c r="AB32" s="411"/>
      <c r="AC32" s="411"/>
      <c r="AD32" s="411"/>
      <c r="AE32" s="411"/>
      <c r="AF32" s="411"/>
      <c r="AG32" s="411"/>
      <c r="AH32" s="411"/>
      <c r="AI32" s="411"/>
      <c r="AJ32" s="411"/>
      <c r="AK32" s="411"/>
      <c r="AM32" s="411" t="s">
        <v>182</v>
      </c>
      <c r="AN32" s="411"/>
      <c r="AO32" s="411"/>
      <c r="AP32" s="411"/>
      <c r="AQ32" s="411"/>
      <c r="AR32" s="411"/>
      <c r="AS32" s="411"/>
      <c r="AT32" s="411"/>
      <c r="AU32" s="411"/>
      <c r="AV32" s="411"/>
      <c r="AW32" s="411"/>
      <c r="AX32" s="411"/>
      <c r="AY32" s="411"/>
      <c r="AZ32" s="411"/>
      <c r="BA32" s="411"/>
      <c r="BB32" s="411"/>
      <c r="BC32" s="411"/>
      <c r="BE32" s="411" t="s">
        <v>183</v>
      </c>
      <c r="BF32" s="411"/>
      <c r="BG32" s="411"/>
      <c r="BH32" s="411"/>
      <c r="BI32" s="411"/>
      <c r="BJ32" s="411"/>
      <c r="BK32" s="411"/>
      <c r="BL32" s="411"/>
      <c r="BM32" s="411"/>
      <c r="BN32" s="411"/>
      <c r="BO32" s="411"/>
      <c r="BP32" s="411"/>
      <c r="BQ32" s="411"/>
      <c r="BR32" s="411"/>
      <c r="BS32" s="411"/>
      <c r="BT32" s="411"/>
      <c r="BU32" s="411"/>
      <c r="BW32" s="411" t="s">
        <v>184</v>
      </c>
      <c r="BX32" s="411"/>
      <c r="BY32" s="411"/>
      <c r="BZ32" s="411"/>
      <c r="CA32" s="411"/>
      <c r="CB32" s="411"/>
      <c r="CC32" s="411"/>
      <c r="CD32" s="411"/>
      <c r="CE32" s="411"/>
      <c r="CF32" s="411"/>
      <c r="CG32" s="411"/>
      <c r="CH32" s="411"/>
      <c r="CI32" s="411"/>
      <c r="CJ32" s="411"/>
      <c r="CK32" s="411"/>
      <c r="CL32" s="411"/>
      <c r="CM32" s="411"/>
      <c r="CO32" s="411" t="s">
        <v>185</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2">
      <c r="A33" s="181"/>
      <c r="B33" s="205"/>
      <c r="C33" s="431" t="s">
        <v>186</v>
      </c>
      <c r="D33" s="431"/>
      <c r="E33" s="396" t="s">
        <v>187</v>
      </c>
      <c r="F33" s="396"/>
      <c r="G33" s="396"/>
      <c r="H33" s="396"/>
      <c r="I33" s="396"/>
      <c r="J33" s="396"/>
      <c r="K33" s="396"/>
      <c r="L33" s="396"/>
      <c r="M33" s="396"/>
      <c r="N33" s="396"/>
      <c r="O33" s="396"/>
      <c r="P33" s="396"/>
      <c r="Q33" s="396"/>
      <c r="R33" s="396"/>
      <c r="S33" s="396"/>
      <c r="T33" s="206"/>
      <c r="U33" s="431" t="s">
        <v>186</v>
      </c>
      <c r="V33" s="431"/>
      <c r="W33" s="396" t="s">
        <v>187</v>
      </c>
      <c r="X33" s="396"/>
      <c r="Y33" s="396"/>
      <c r="Z33" s="396"/>
      <c r="AA33" s="396"/>
      <c r="AB33" s="396"/>
      <c r="AC33" s="396"/>
      <c r="AD33" s="396"/>
      <c r="AE33" s="396"/>
      <c r="AF33" s="396"/>
      <c r="AG33" s="396"/>
      <c r="AH33" s="396"/>
      <c r="AI33" s="396"/>
      <c r="AJ33" s="396"/>
      <c r="AK33" s="396"/>
      <c r="AL33" s="206"/>
      <c r="AM33" s="431" t="s">
        <v>186</v>
      </c>
      <c r="AN33" s="431"/>
      <c r="AO33" s="396" t="s">
        <v>187</v>
      </c>
      <c r="AP33" s="396"/>
      <c r="AQ33" s="396"/>
      <c r="AR33" s="396"/>
      <c r="AS33" s="396"/>
      <c r="AT33" s="396"/>
      <c r="AU33" s="396"/>
      <c r="AV33" s="396"/>
      <c r="AW33" s="396"/>
      <c r="AX33" s="396"/>
      <c r="AY33" s="396"/>
      <c r="AZ33" s="396"/>
      <c r="BA33" s="396"/>
      <c r="BB33" s="396"/>
      <c r="BC33" s="396"/>
      <c r="BD33" s="207"/>
      <c r="BE33" s="396" t="s">
        <v>188</v>
      </c>
      <c r="BF33" s="396"/>
      <c r="BG33" s="396" t="s">
        <v>189</v>
      </c>
      <c r="BH33" s="396"/>
      <c r="BI33" s="396"/>
      <c r="BJ33" s="396"/>
      <c r="BK33" s="396"/>
      <c r="BL33" s="396"/>
      <c r="BM33" s="396"/>
      <c r="BN33" s="396"/>
      <c r="BO33" s="396"/>
      <c r="BP33" s="396"/>
      <c r="BQ33" s="396"/>
      <c r="BR33" s="396"/>
      <c r="BS33" s="396"/>
      <c r="BT33" s="396"/>
      <c r="BU33" s="396"/>
      <c r="BV33" s="207"/>
      <c r="BW33" s="431" t="s">
        <v>188</v>
      </c>
      <c r="BX33" s="431"/>
      <c r="BY33" s="396" t="s">
        <v>190</v>
      </c>
      <c r="BZ33" s="396"/>
      <c r="CA33" s="396"/>
      <c r="CB33" s="396"/>
      <c r="CC33" s="396"/>
      <c r="CD33" s="396"/>
      <c r="CE33" s="396"/>
      <c r="CF33" s="396"/>
      <c r="CG33" s="396"/>
      <c r="CH33" s="396"/>
      <c r="CI33" s="396"/>
      <c r="CJ33" s="396"/>
      <c r="CK33" s="396"/>
      <c r="CL33" s="396"/>
      <c r="CM33" s="396"/>
      <c r="CN33" s="206"/>
      <c r="CO33" s="431" t="s">
        <v>186</v>
      </c>
      <c r="CP33" s="431"/>
      <c r="CQ33" s="396" t="s">
        <v>191</v>
      </c>
      <c r="CR33" s="396"/>
      <c r="CS33" s="396"/>
      <c r="CT33" s="396"/>
      <c r="CU33" s="396"/>
      <c r="CV33" s="396"/>
      <c r="CW33" s="396"/>
      <c r="CX33" s="396"/>
      <c r="CY33" s="396"/>
      <c r="CZ33" s="396"/>
      <c r="DA33" s="396"/>
      <c r="DB33" s="396"/>
      <c r="DC33" s="396"/>
      <c r="DD33" s="396"/>
      <c r="DE33" s="396"/>
      <c r="DF33" s="206"/>
      <c r="DG33" s="596" t="s">
        <v>192</v>
      </c>
      <c r="DH33" s="596"/>
      <c r="DI33" s="208"/>
    </row>
    <row r="34" spans="1:113" ht="32.25" customHeight="1" x14ac:dyDescent="0.2">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81"/>
      <c r="AM34" s="597">
        <f>IF(AO34="","",MAX(C34:D43,U34:V43)+1)</f>
        <v>5</v>
      </c>
      <c r="AN34" s="597"/>
      <c r="AO34" s="598" t="str">
        <f>IF('各会計、関係団体の財政状況及び健全化判断比率'!B31="","",'各会計、関係団体の財政状況及び健全化判断比率'!B31)</f>
        <v>水道事業会計</v>
      </c>
      <c r="AP34" s="598"/>
      <c r="AQ34" s="598"/>
      <c r="AR34" s="598"/>
      <c r="AS34" s="598"/>
      <c r="AT34" s="598"/>
      <c r="AU34" s="598"/>
      <c r="AV34" s="598"/>
      <c r="AW34" s="598"/>
      <c r="AX34" s="598"/>
      <c r="AY34" s="598"/>
      <c r="AZ34" s="598"/>
      <c r="BA34" s="598"/>
      <c r="BB34" s="598"/>
      <c r="BC34" s="598"/>
      <c r="BD34" s="181"/>
      <c r="BE34" s="597" t="str">
        <f>IF(BG34="","",MAX(C34:D43,U34:V43,AM34:AN43)+1)</f>
        <v/>
      </c>
      <c r="BF34" s="597"/>
      <c r="BG34" s="598"/>
      <c r="BH34" s="598"/>
      <c r="BI34" s="598"/>
      <c r="BJ34" s="598"/>
      <c r="BK34" s="598"/>
      <c r="BL34" s="598"/>
      <c r="BM34" s="598"/>
      <c r="BN34" s="598"/>
      <c r="BO34" s="598"/>
      <c r="BP34" s="598"/>
      <c r="BQ34" s="598"/>
      <c r="BR34" s="598"/>
      <c r="BS34" s="598"/>
      <c r="BT34" s="598"/>
      <c r="BU34" s="598"/>
      <c r="BV34" s="181"/>
      <c r="BW34" s="597">
        <f>IF(BY34="","",MAX(C34:D43,U34:V43,AM34:AN43,BE34:BF43)+1)</f>
        <v>7</v>
      </c>
      <c r="BX34" s="597"/>
      <c r="BY34" s="598" t="str">
        <f>IF('各会計、関係団体の財政状況及び健全化判断比率'!B68="","",'各会計、関係団体の財政状況及び健全化判断比率'!B68)</f>
        <v>神奈川県市町村職員退職手当組合</v>
      </c>
      <c r="BZ34" s="598"/>
      <c r="CA34" s="598"/>
      <c r="CB34" s="598"/>
      <c r="CC34" s="598"/>
      <c r="CD34" s="598"/>
      <c r="CE34" s="598"/>
      <c r="CF34" s="598"/>
      <c r="CG34" s="598"/>
      <c r="CH34" s="598"/>
      <c r="CI34" s="598"/>
      <c r="CJ34" s="598"/>
      <c r="CK34" s="598"/>
      <c r="CL34" s="598"/>
      <c r="CM34" s="598"/>
      <c r="CN34" s="181"/>
      <c r="CO34" s="597">
        <f>IF(CQ34="","",MAX(C34:D43,U34:V43,AM34:AN43,BE34:BF43,BW34:BX43)+1)</f>
        <v>12</v>
      </c>
      <c r="CP34" s="597"/>
      <c r="CQ34" s="598" t="str">
        <f>IF('各会計、関係団体の財政状況及び健全化判断比率'!BS7="","",'各会計、関係団体の財政状況及び健全化判断比率'!BS7)</f>
        <v>愛川町土地開発公社</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v>
      </c>
      <c r="DH34" s="599"/>
      <c r="DI34" s="208"/>
    </row>
    <row r="35" spans="1:113" ht="32.25" customHeight="1" x14ac:dyDescent="0.2">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介護保険特別会計</v>
      </c>
      <c r="X35" s="598"/>
      <c r="Y35" s="598"/>
      <c r="Z35" s="598"/>
      <c r="AA35" s="598"/>
      <c r="AB35" s="598"/>
      <c r="AC35" s="598"/>
      <c r="AD35" s="598"/>
      <c r="AE35" s="598"/>
      <c r="AF35" s="598"/>
      <c r="AG35" s="598"/>
      <c r="AH35" s="598"/>
      <c r="AI35" s="598"/>
      <c r="AJ35" s="598"/>
      <c r="AK35" s="598"/>
      <c r="AL35" s="181"/>
      <c r="AM35" s="597">
        <f t="shared" ref="AM35:AM43" si="0">IF(AO35="","",AM34+1)</f>
        <v>6</v>
      </c>
      <c r="AN35" s="597"/>
      <c r="AO35" s="598" t="str">
        <f>IF('各会計、関係団体の財政状況及び健全化判断比率'!B32="","",'各会計、関係団体の財政状況及び健全化判断比率'!B32)</f>
        <v>公共下水道事業会計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8</v>
      </c>
      <c r="BX35" s="597"/>
      <c r="BY35" s="598" t="str">
        <f>IF('各会計、関係団体の財政状況及び健全化判断比率'!B69="","",'各会計、関係団体の財政状況及び健全化判断比率'!B69)</f>
        <v>神奈川県後期高齢者医療広域連合（一般会計）</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2">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4</v>
      </c>
      <c r="V36" s="597"/>
      <c r="W36" s="598" t="str">
        <f>IF('各会計、関係団体の財政状況及び健全化判断比率'!B30="","",'各会計、関係団体の財政状況及び健全化判断比率'!B30)</f>
        <v>後期高齢者医療特別会計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9</v>
      </c>
      <c r="BX36" s="597"/>
      <c r="BY36" s="598" t="str">
        <f>IF('各会計、関係団体の財政状況及び健全化判断比率'!B70="","",'各会計、関係団体の財政状況及び健全化判断比率'!B70)</f>
        <v>神奈川県後期高齢者医療広域連合（特別会計）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2">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10</v>
      </c>
      <c r="BX37" s="597"/>
      <c r="BY37" s="598" t="str">
        <f>IF('各会計、関係団体の財政状況及び健全化判断比率'!B71="","",'各会計、関係団体の財政状況及び健全化判断比率'!B71)</f>
        <v>神奈川県町村情報システム共同事業組合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2">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11</v>
      </c>
      <c r="BX38" s="597"/>
      <c r="BY38" s="598" t="str">
        <f>IF('各会計、関係団体の財政状況及び健全化判断比率'!B72="","",'各会計、関係団体の財政状況及び健全化判断比率'!B72)</f>
        <v>厚木愛甲環境施設組合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2">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t="str">
        <f t="shared" si="2"/>
        <v/>
      </c>
      <c r="BX39" s="597"/>
      <c r="BY39" s="598" t="str">
        <f>IF('各会計、関係団体の財政状況及び健全化判断比率'!B73="","",'各会計、関係団体の財政状況及び健全化判断比率'!B73)</f>
        <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2">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t="str">
        <f t="shared" si="2"/>
        <v/>
      </c>
      <c r="BX40" s="597"/>
      <c r="BY40" s="598" t="str">
        <f>IF('各会計、関係団体の財政状況及び健全化判断比率'!B74="","",'各会計、関係団体の財政状況及び健全化判断比率'!B74)</f>
        <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2">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2">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2">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193</v>
      </c>
      <c r="E46" s="600" t="s">
        <v>194</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2">
      <c r="E47" s="600" t="s">
        <v>195</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2">
      <c r="E48" s="600" t="s">
        <v>196</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2">
      <c r="E49" s="601" t="s">
        <v>197</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2">
      <c r="E50" s="600" t="s">
        <v>198</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2">
      <c r="E51" s="600" t="s">
        <v>199</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2">
      <c r="E52" s="600" t="s">
        <v>200</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2">
      <c r="E53" s="600" t="s">
        <v>201</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2"/>
    <row r="55" spans="5:113" x14ac:dyDescent="0.2"/>
    <row r="56" spans="5:113" x14ac:dyDescent="0.2"/>
  </sheetData>
  <sheetProtection algorithmName="SHA-512" hashValue="sVMziBNf+Q1WxbqLUeZXpXZFUYCjDx3AOpdO5sF/R7TXlwfosdGGfSYJXb9NnlycfdOBe7r47KRB8c/jsWq4Rg==" saltValue="nWnINn5wlLQ4V5hN5dxKV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x14ac:dyDescent="0.2"/>
  <cols>
    <col min="1" max="1" width="1.6328125" style="214" customWidth="1"/>
    <col min="2" max="2" width="2.36328125" style="214" customWidth="1"/>
    <col min="3" max="16" width="2.6328125" style="214" customWidth="1"/>
    <col min="17" max="17" width="2.36328125" style="214" customWidth="1"/>
    <col min="18" max="95" width="1.6328125" style="214" customWidth="1"/>
    <col min="96" max="133" width="1.6328125" style="226" customWidth="1"/>
    <col min="134" max="143" width="1.63281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202</v>
      </c>
      <c r="DI1" s="603"/>
      <c r="DJ1" s="603"/>
      <c r="DK1" s="603"/>
      <c r="DL1" s="603"/>
      <c r="DM1" s="603"/>
      <c r="DN1" s="604"/>
      <c r="DO1" s="214"/>
      <c r="DP1" s="602" t="s">
        <v>203</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2">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05" t="s">
        <v>205</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206</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2">
      <c r="B4" s="605" t="s">
        <v>1</v>
      </c>
      <c r="C4" s="606"/>
      <c r="D4" s="606"/>
      <c r="E4" s="606"/>
      <c r="F4" s="606"/>
      <c r="G4" s="606"/>
      <c r="H4" s="606"/>
      <c r="I4" s="606"/>
      <c r="J4" s="606"/>
      <c r="K4" s="606"/>
      <c r="L4" s="606"/>
      <c r="M4" s="606"/>
      <c r="N4" s="606"/>
      <c r="O4" s="606"/>
      <c r="P4" s="606"/>
      <c r="Q4" s="607"/>
      <c r="R4" s="605" t="s">
        <v>208</v>
      </c>
      <c r="S4" s="606"/>
      <c r="T4" s="606"/>
      <c r="U4" s="606"/>
      <c r="V4" s="606"/>
      <c r="W4" s="606"/>
      <c r="X4" s="606"/>
      <c r="Y4" s="607"/>
      <c r="Z4" s="605" t="s">
        <v>209</v>
      </c>
      <c r="AA4" s="606"/>
      <c r="AB4" s="606"/>
      <c r="AC4" s="607"/>
      <c r="AD4" s="605" t="s">
        <v>210</v>
      </c>
      <c r="AE4" s="606"/>
      <c r="AF4" s="606"/>
      <c r="AG4" s="606"/>
      <c r="AH4" s="606"/>
      <c r="AI4" s="606"/>
      <c r="AJ4" s="606"/>
      <c r="AK4" s="607"/>
      <c r="AL4" s="605" t="s">
        <v>209</v>
      </c>
      <c r="AM4" s="606"/>
      <c r="AN4" s="606"/>
      <c r="AO4" s="607"/>
      <c r="AP4" s="608" t="s">
        <v>211</v>
      </c>
      <c r="AQ4" s="608"/>
      <c r="AR4" s="608"/>
      <c r="AS4" s="608"/>
      <c r="AT4" s="608"/>
      <c r="AU4" s="608"/>
      <c r="AV4" s="608"/>
      <c r="AW4" s="608"/>
      <c r="AX4" s="608"/>
      <c r="AY4" s="608"/>
      <c r="AZ4" s="608"/>
      <c r="BA4" s="608"/>
      <c r="BB4" s="608"/>
      <c r="BC4" s="608"/>
      <c r="BD4" s="608"/>
      <c r="BE4" s="608"/>
      <c r="BF4" s="608"/>
      <c r="BG4" s="608" t="s">
        <v>212</v>
      </c>
      <c r="BH4" s="608"/>
      <c r="BI4" s="608"/>
      <c r="BJ4" s="608"/>
      <c r="BK4" s="608"/>
      <c r="BL4" s="608"/>
      <c r="BM4" s="608"/>
      <c r="BN4" s="608"/>
      <c r="BO4" s="608" t="s">
        <v>209</v>
      </c>
      <c r="BP4" s="608"/>
      <c r="BQ4" s="608"/>
      <c r="BR4" s="608"/>
      <c r="BS4" s="608" t="s">
        <v>213</v>
      </c>
      <c r="BT4" s="608"/>
      <c r="BU4" s="608"/>
      <c r="BV4" s="608"/>
      <c r="BW4" s="608"/>
      <c r="BX4" s="608"/>
      <c r="BY4" s="608"/>
      <c r="BZ4" s="608"/>
      <c r="CA4" s="608"/>
      <c r="CB4" s="608"/>
      <c r="CD4" s="605" t="s">
        <v>214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2">
      <c r="B5" s="609" t="s">
        <v>215</v>
      </c>
      <c r="C5" s="610"/>
      <c r="D5" s="610"/>
      <c r="E5" s="610"/>
      <c r="F5" s="610"/>
      <c r="G5" s="610"/>
      <c r="H5" s="610"/>
      <c r="I5" s="610"/>
      <c r="J5" s="610"/>
      <c r="K5" s="610"/>
      <c r="L5" s="610"/>
      <c r="M5" s="610"/>
      <c r="N5" s="610"/>
      <c r="O5" s="610"/>
      <c r="P5" s="610"/>
      <c r="Q5" s="611"/>
      <c r="R5" s="612">
        <v>7801134</v>
      </c>
      <c r="S5" s="613"/>
      <c r="T5" s="613"/>
      <c r="U5" s="613"/>
      <c r="V5" s="613"/>
      <c r="W5" s="613"/>
      <c r="X5" s="613"/>
      <c r="Y5" s="614"/>
      <c r="Z5" s="615">
        <v>51.9</v>
      </c>
      <c r="AA5" s="615"/>
      <c r="AB5" s="615"/>
      <c r="AC5" s="615"/>
      <c r="AD5" s="616">
        <v>7342008</v>
      </c>
      <c r="AE5" s="616"/>
      <c r="AF5" s="616"/>
      <c r="AG5" s="616"/>
      <c r="AH5" s="616"/>
      <c r="AI5" s="616"/>
      <c r="AJ5" s="616"/>
      <c r="AK5" s="616"/>
      <c r="AL5" s="617">
        <v>81.2</v>
      </c>
      <c r="AM5" s="618"/>
      <c r="AN5" s="618"/>
      <c r="AO5" s="619"/>
      <c r="AP5" s="609" t="s">
        <v>216</v>
      </c>
      <c r="AQ5" s="610"/>
      <c r="AR5" s="610"/>
      <c r="AS5" s="610"/>
      <c r="AT5" s="610"/>
      <c r="AU5" s="610"/>
      <c r="AV5" s="610"/>
      <c r="AW5" s="610"/>
      <c r="AX5" s="610"/>
      <c r="AY5" s="610"/>
      <c r="AZ5" s="610"/>
      <c r="BA5" s="610"/>
      <c r="BB5" s="610"/>
      <c r="BC5" s="610"/>
      <c r="BD5" s="610"/>
      <c r="BE5" s="610"/>
      <c r="BF5" s="611"/>
      <c r="BG5" s="623">
        <v>7342008</v>
      </c>
      <c r="BH5" s="624"/>
      <c r="BI5" s="624"/>
      <c r="BJ5" s="624"/>
      <c r="BK5" s="624"/>
      <c r="BL5" s="624"/>
      <c r="BM5" s="624"/>
      <c r="BN5" s="625"/>
      <c r="BO5" s="626">
        <v>94.1</v>
      </c>
      <c r="BP5" s="626"/>
      <c r="BQ5" s="626"/>
      <c r="BR5" s="626"/>
      <c r="BS5" s="627">
        <v>78822</v>
      </c>
      <c r="BT5" s="627"/>
      <c r="BU5" s="627"/>
      <c r="BV5" s="627"/>
      <c r="BW5" s="627"/>
      <c r="BX5" s="627"/>
      <c r="BY5" s="627"/>
      <c r="BZ5" s="627"/>
      <c r="CA5" s="627"/>
      <c r="CB5" s="631"/>
      <c r="CD5" s="605" t="s">
        <v>211</v>
      </c>
      <c r="CE5" s="606"/>
      <c r="CF5" s="606"/>
      <c r="CG5" s="606"/>
      <c r="CH5" s="606"/>
      <c r="CI5" s="606"/>
      <c r="CJ5" s="606"/>
      <c r="CK5" s="606"/>
      <c r="CL5" s="606"/>
      <c r="CM5" s="606"/>
      <c r="CN5" s="606"/>
      <c r="CO5" s="606"/>
      <c r="CP5" s="606"/>
      <c r="CQ5" s="607"/>
      <c r="CR5" s="605" t="s">
        <v>217</v>
      </c>
      <c r="CS5" s="606"/>
      <c r="CT5" s="606"/>
      <c r="CU5" s="606"/>
      <c r="CV5" s="606"/>
      <c r="CW5" s="606"/>
      <c r="CX5" s="606"/>
      <c r="CY5" s="607"/>
      <c r="CZ5" s="605" t="s">
        <v>209</v>
      </c>
      <c r="DA5" s="606"/>
      <c r="DB5" s="606"/>
      <c r="DC5" s="607"/>
      <c r="DD5" s="605" t="s">
        <v>218</v>
      </c>
      <c r="DE5" s="606"/>
      <c r="DF5" s="606"/>
      <c r="DG5" s="606"/>
      <c r="DH5" s="606"/>
      <c r="DI5" s="606"/>
      <c r="DJ5" s="606"/>
      <c r="DK5" s="606"/>
      <c r="DL5" s="606"/>
      <c r="DM5" s="606"/>
      <c r="DN5" s="606"/>
      <c r="DO5" s="606"/>
      <c r="DP5" s="607"/>
      <c r="DQ5" s="605" t="s">
        <v>219</v>
      </c>
      <c r="DR5" s="606"/>
      <c r="DS5" s="606"/>
      <c r="DT5" s="606"/>
      <c r="DU5" s="606"/>
      <c r="DV5" s="606"/>
      <c r="DW5" s="606"/>
      <c r="DX5" s="606"/>
      <c r="DY5" s="606"/>
      <c r="DZ5" s="606"/>
      <c r="EA5" s="606"/>
      <c r="EB5" s="606"/>
      <c r="EC5" s="607"/>
    </row>
    <row r="6" spans="2:143" ht="11.25" customHeight="1" x14ac:dyDescent="0.2">
      <c r="B6" s="620" t="s">
        <v>220</v>
      </c>
      <c r="C6" s="621"/>
      <c r="D6" s="621"/>
      <c r="E6" s="621"/>
      <c r="F6" s="621"/>
      <c r="G6" s="621"/>
      <c r="H6" s="621"/>
      <c r="I6" s="621"/>
      <c r="J6" s="621"/>
      <c r="K6" s="621"/>
      <c r="L6" s="621"/>
      <c r="M6" s="621"/>
      <c r="N6" s="621"/>
      <c r="O6" s="621"/>
      <c r="P6" s="621"/>
      <c r="Q6" s="622"/>
      <c r="R6" s="623">
        <v>119479</v>
      </c>
      <c r="S6" s="624"/>
      <c r="T6" s="624"/>
      <c r="U6" s="624"/>
      <c r="V6" s="624"/>
      <c r="W6" s="624"/>
      <c r="X6" s="624"/>
      <c r="Y6" s="625"/>
      <c r="Z6" s="626">
        <v>0.8</v>
      </c>
      <c r="AA6" s="626"/>
      <c r="AB6" s="626"/>
      <c r="AC6" s="626"/>
      <c r="AD6" s="627">
        <v>119479</v>
      </c>
      <c r="AE6" s="627"/>
      <c r="AF6" s="627"/>
      <c r="AG6" s="627"/>
      <c r="AH6" s="627"/>
      <c r="AI6" s="627"/>
      <c r="AJ6" s="627"/>
      <c r="AK6" s="627"/>
      <c r="AL6" s="628">
        <v>1.3</v>
      </c>
      <c r="AM6" s="629"/>
      <c r="AN6" s="629"/>
      <c r="AO6" s="630"/>
      <c r="AP6" s="620" t="s">
        <v>221</v>
      </c>
      <c r="AQ6" s="621"/>
      <c r="AR6" s="621"/>
      <c r="AS6" s="621"/>
      <c r="AT6" s="621"/>
      <c r="AU6" s="621"/>
      <c r="AV6" s="621"/>
      <c r="AW6" s="621"/>
      <c r="AX6" s="621"/>
      <c r="AY6" s="621"/>
      <c r="AZ6" s="621"/>
      <c r="BA6" s="621"/>
      <c r="BB6" s="621"/>
      <c r="BC6" s="621"/>
      <c r="BD6" s="621"/>
      <c r="BE6" s="621"/>
      <c r="BF6" s="622"/>
      <c r="BG6" s="623">
        <v>7342008</v>
      </c>
      <c r="BH6" s="624"/>
      <c r="BI6" s="624"/>
      <c r="BJ6" s="624"/>
      <c r="BK6" s="624"/>
      <c r="BL6" s="624"/>
      <c r="BM6" s="624"/>
      <c r="BN6" s="625"/>
      <c r="BO6" s="626">
        <v>94.1</v>
      </c>
      <c r="BP6" s="626"/>
      <c r="BQ6" s="626"/>
      <c r="BR6" s="626"/>
      <c r="BS6" s="627">
        <v>78822</v>
      </c>
      <c r="BT6" s="627"/>
      <c r="BU6" s="627"/>
      <c r="BV6" s="627"/>
      <c r="BW6" s="627"/>
      <c r="BX6" s="627"/>
      <c r="BY6" s="627"/>
      <c r="BZ6" s="627"/>
      <c r="CA6" s="627"/>
      <c r="CB6" s="631"/>
      <c r="CD6" s="609" t="s">
        <v>222</v>
      </c>
      <c r="CE6" s="610"/>
      <c r="CF6" s="610"/>
      <c r="CG6" s="610"/>
      <c r="CH6" s="610"/>
      <c r="CI6" s="610"/>
      <c r="CJ6" s="610"/>
      <c r="CK6" s="610"/>
      <c r="CL6" s="610"/>
      <c r="CM6" s="610"/>
      <c r="CN6" s="610"/>
      <c r="CO6" s="610"/>
      <c r="CP6" s="610"/>
      <c r="CQ6" s="611"/>
      <c r="CR6" s="623">
        <v>151856</v>
      </c>
      <c r="CS6" s="624"/>
      <c r="CT6" s="624"/>
      <c r="CU6" s="624"/>
      <c r="CV6" s="624"/>
      <c r="CW6" s="624"/>
      <c r="CX6" s="624"/>
      <c r="CY6" s="625"/>
      <c r="CZ6" s="617">
        <v>1.1000000000000001</v>
      </c>
      <c r="DA6" s="618"/>
      <c r="DB6" s="618"/>
      <c r="DC6" s="634"/>
      <c r="DD6" s="632" t="s">
        <v>122</v>
      </c>
      <c r="DE6" s="624"/>
      <c r="DF6" s="624"/>
      <c r="DG6" s="624"/>
      <c r="DH6" s="624"/>
      <c r="DI6" s="624"/>
      <c r="DJ6" s="624"/>
      <c r="DK6" s="624"/>
      <c r="DL6" s="624"/>
      <c r="DM6" s="624"/>
      <c r="DN6" s="624"/>
      <c r="DO6" s="624"/>
      <c r="DP6" s="625"/>
      <c r="DQ6" s="632">
        <v>151698</v>
      </c>
      <c r="DR6" s="624"/>
      <c r="DS6" s="624"/>
      <c r="DT6" s="624"/>
      <c r="DU6" s="624"/>
      <c r="DV6" s="624"/>
      <c r="DW6" s="624"/>
      <c r="DX6" s="624"/>
      <c r="DY6" s="624"/>
      <c r="DZ6" s="624"/>
      <c r="EA6" s="624"/>
      <c r="EB6" s="624"/>
      <c r="EC6" s="633"/>
    </row>
    <row r="7" spans="2:143" ht="11.25" customHeight="1" x14ac:dyDescent="0.2">
      <c r="B7" s="620" t="s">
        <v>223</v>
      </c>
      <c r="C7" s="621"/>
      <c r="D7" s="621"/>
      <c r="E7" s="621"/>
      <c r="F7" s="621"/>
      <c r="G7" s="621"/>
      <c r="H7" s="621"/>
      <c r="I7" s="621"/>
      <c r="J7" s="621"/>
      <c r="K7" s="621"/>
      <c r="L7" s="621"/>
      <c r="M7" s="621"/>
      <c r="N7" s="621"/>
      <c r="O7" s="621"/>
      <c r="P7" s="621"/>
      <c r="Q7" s="622"/>
      <c r="R7" s="623">
        <v>1581</v>
      </c>
      <c r="S7" s="624"/>
      <c r="T7" s="624"/>
      <c r="U7" s="624"/>
      <c r="V7" s="624"/>
      <c r="W7" s="624"/>
      <c r="X7" s="624"/>
      <c r="Y7" s="625"/>
      <c r="Z7" s="626">
        <v>0</v>
      </c>
      <c r="AA7" s="626"/>
      <c r="AB7" s="626"/>
      <c r="AC7" s="626"/>
      <c r="AD7" s="627">
        <v>1581</v>
      </c>
      <c r="AE7" s="627"/>
      <c r="AF7" s="627"/>
      <c r="AG7" s="627"/>
      <c r="AH7" s="627"/>
      <c r="AI7" s="627"/>
      <c r="AJ7" s="627"/>
      <c r="AK7" s="627"/>
      <c r="AL7" s="628">
        <v>0</v>
      </c>
      <c r="AM7" s="629"/>
      <c r="AN7" s="629"/>
      <c r="AO7" s="630"/>
      <c r="AP7" s="620" t="s">
        <v>224</v>
      </c>
      <c r="AQ7" s="621"/>
      <c r="AR7" s="621"/>
      <c r="AS7" s="621"/>
      <c r="AT7" s="621"/>
      <c r="AU7" s="621"/>
      <c r="AV7" s="621"/>
      <c r="AW7" s="621"/>
      <c r="AX7" s="621"/>
      <c r="AY7" s="621"/>
      <c r="AZ7" s="621"/>
      <c r="BA7" s="621"/>
      <c r="BB7" s="621"/>
      <c r="BC7" s="621"/>
      <c r="BD7" s="621"/>
      <c r="BE7" s="621"/>
      <c r="BF7" s="622"/>
      <c r="BG7" s="623">
        <v>2626051</v>
      </c>
      <c r="BH7" s="624"/>
      <c r="BI7" s="624"/>
      <c r="BJ7" s="624"/>
      <c r="BK7" s="624"/>
      <c r="BL7" s="624"/>
      <c r="BM7" s="624"/>
      <c r="BN7" s="625"/>
      <c r="BO7" s="626">
        <v>33.700000000000003</v>
      </c>
      <c r="BP7" s="626"/>
      <c r="BQ7" s="626"/>
      <c r="BR7" s="626"/>
      <c r="BS7" s="627">
        <v>78822</v>
      </c>
      <c r="BT7" s="627"/>
      <c r="BU7" s="627"/>
      <c r="BV7" s="627"/>
      <c r="BW7" s="627"/>
      <c r="BX7" s="627"/>
      <c r="BY7" s="627"/>
      <c r="BZ7" s="627"/>
      <c r="CA7" s="627"/>
      <c r="CB7" s="631"/>
      <c r="CD7" s="620" t="s">
        <v>225</v>
      </c>
      <c r="CE7" s="621"/>
      <c r="CF7" s="621"/>
      <c r="CG7" s="621"/>
      <c r="CH7" s="621"/>
      <c r="CI7" s="621"/>
      <c r="CJ7" s="621"/>
      <c r="CK7" s="621"/>
      <c r="CL7" s="621"/>
      <c r="CM7" s="621"/>
      <c r="CN7" s="621"/>
      <c r="CO7" s="621"/>
      <c r="CP7" s="621"/>
      <c r="CQ7" s="622"/>
      <c r="CR7" s="623">
        <v>1594742</v>
      </c>
      <c r="CS7" s="624"/>
      <c r="CT7" s="624"/>
      <c r="CU7" s="624"/>
      <c r="CV7" s="624"/>
      <c r="CW7" s="624"/>
      <c r="CX7" s="624"/>
      <c r="CY7" s="625"/>
      <c r="CZ7" s="626">
        <v>11.1</v>
      </c>
      <c r="DA7" s="626"/>
      <c r="DB7" s="626"/>
      <c r="DC7" s="626"/>
      <c r="DD7" s="632">
        <v>66733</v>
      </c>
      <c r="DE7" s="624"/>
      <c r="DF7" s="624"/>
      <c r="DG7" s="624"/>
      <c r="DH7" s="624"/>
      <c r="DI7" s="624"/>
      <c r="DJ7" s="624"/>
      <c r="DK7" s="624"/>
      <c r="DL7" s="624"/>
      <c r="DM7" s="624"/>
      <c r="DN7" s="624"/>
      <c r="DO7" s="624"/>
      <c r="DP7" s="625"/>
      <c r="DQ7" s="632">
        <v>1420225</v>
      </c>
      <c r="DR7" s="624"/>
      <c r="DS7" s="624"/>
      <c r="DT7" s="624"/>
      <c r="DU7" s="624"/>
      <c r="DV7" s="624"/>
      <c r="DW7" s="624"/>
      <c r="DX7" s="624"/>
      <c r="DY7" s="624"/>
      <c r="DZ7" s="624"/>
      <c r="EA7" s="624"/>
      <c r="EB7" s="624"/>
      <c r="EC7" s="633"/>
    </row>
    <row r="8" spans="2:143" ht="11.25" customHeight="1" x14ac:dyDescent="0.2">
      <c r="B8" s="620" t="s">
        <v>226</v>
      </c>
      <c r="C8" s="621"/>
      <c r="D8" s="621"/>
      <c r="E8" s="621"/>
      <c r="F8" s="621"/>
      <c r="G8" s="621"/>
      <c r="H8" s="621"/>
      <c r="I8" s="621"/>
      <c r="J8" s="621"/>
      <c r="K8" s="621"/>
      <c r="L8" s="621"/>
      <c r="M8" s="621"/>
      <c r="N8" s="621"/>
      <c r="O8" s="621"/>
      <c r="P8" s="621"/>
      <c r="Q8" s="622"/>
      <c r="R8" s="623">
        <v>38935</v>
      </c>
      <c r="S8" s="624"/>
      <c r="T8" s="624"/>
      <c r="U8" s="624"/>
      <c r="V8" s="624"/>
      <c r="W8" s="624"/>
      <c r="X8" s="624"/>
      <c r="Y8" s="625"/>
      <c r="Z8" s="626">
        <v>0.3</v>
      </c>
      <c r="AA8" s="626"/>
      <c r="AB8" s="626"/>
      <c r="AC8" s="626"/>
      <c r="AD8" s="627">
        <v>38935</v>
      </c>
      <c r="AE8" s="627"/>
      <c r="AF8" s="627"/>
      <c r="AG8" s="627"/>
      <c r="AH8" s="627"/>
      <c r="AI8" s="627"/>
      <c r="AJ8" s="627"/>
      <c r="AK8" s="627"/>
      <c r="AL8" s="628">
        <v>0.4</v>
      </c>
      <c r="AM8" s="629"/>
      <c r="AN8" s="629"/>
      <c r="AO8" s="630"/>
      <c r="AP8" s="620" t="s">
        <v>227</v>
      </c>
      <c r="AQ8" s="621"/>
      <c r="AR8" s="621"/>
      <c r="AS8" s="621"/>
      <c r="AT8" s="621"/>
      <c r="AU8" s="621"/>
      <c r="AV8" s="621"/>
      <c r="AW8" s="621"/>
      <c r="AX8" s="621"/>
      <c r="AY8" s="621"/>
      <c r="AZ8" s="621"/>
      <c r="BA8" s="621"/>
      <c r="BB8" s="621"/>
      <c r="BC8" s="621"/>
      <c r="BD8" s="621"/>
      <c r="BE8" s="621"/>
      <c r="BF8" s="622"/>
      <c r="BG8" s="623">
        <v>83182</v>
      </c>
      <c r="BH8" s="624"/>
      <c r="BI8" s="624"/>
      <c r="BJ8" s="624"/>
      <c r="BK8" s="624"/>
      <c r="BL8" s="624"/>
      <c r="BM8" s="624"/>
      <c r="BN8" s="625"/>
      <c r="BO8" s="626">
        <v>1.1000000000000001</v>
      </c>
      <c r="BP8" s="626"/>
      <c r="BQ8" s="626"/>
      <c r="BR8" s="626"/>
      <c r="BS8" s="627" t="s">
        <v>122</v>
      </c>
      <c r="BT8" s="627"/>
      <c r="BU8" s="627"/>
      <c r="BV8" s="627"/>
      <c r="BW8" s="627"/>
      <c r="BX8" s="627"/>
      <c r="BY8" s="627"/>
      <c r="BZ8" s="627"/>
      <c r="CA8" s="627"/>
      <c r="CB8" s="631"/>
      <c r="CD8" s="620" t="s">
        <v>228</v>
      </c>
      <c r="CE8" s="621"/>
      <c r="CF8" s="621"/>
      <c r="CG8" s="621"/>
      <c r="CH8" s="621"/>
      <c r="CI8" s="621"/>
      <c r="CJ8" s="621"/>
      <c r="CK8" s="621"/>
      <c r="CL8" s="621"/>
      <c r="CM8" s="621"/>
      <c r="CN8" s="621"/>
      <c r="CO8" s="621"/>
      <c r="CP8" s="621"/>
      <c r="CQ8" s="622"/>
      <c r="CR8" s="623">
        <v>5683116</v>
      </c>
      <c r="CS8" s="624"/>
      <c r="CT8" s="624"/>
      <c r="CU8" s="624"/>
      <c r="CV8" s="624"/>
      <c r="CW8" s="624"/>
      <c r="CX8" s="624"/>
      <c r="CY8" s="625"/>
      <c r="CZ8" s="626">
        <v>39.6</v>
      </c>
      <c r="DA8" s="626"/>
      <c r="DB8" s="626"/>
      <c r="DC8" s="626"/>
      <c r="DD8" s="632">
        <v>19435</v>
      </c>
      <c r="DE8" s="624"/>
      <c r="DF8" s="624"/>
      <c r="DG8" s="624"/>
      <c r="DH8" s="624"/>
      <c r="DI8" s="624"/>
      <c r="DJ8" s="624"/>
      <c r="DK8" s="624"/>
      <c r="DL8" s="624"/>
      <c r="DM8" s="624"/>
      <c r="DN8" s="624"/>
      <c r="DO8" s="624"/>
      <c r="DP8" s="625"/>
      <c r="DQ8" s="632">
        <v>3420986</v>
      </c>
      <c r="DR8" s="624"/>
      <c r="DS8" s="624"/>
      <c r="DT8" s="624"/>
      <c r="DU8" s="624"/>
      <c r="DV8" s="624"/>
      <c r="DW8" s="624"/>
      <c r="DX8" s="624"/>
      <c r="DY8" s="624"/>
      <c r="DZ8" s="624"/>
      <c r="EA8" s="624"/>
      <c r="EB8" s="624"/>
      <c r="EC8" s="633"/>
    </row>
    <row r="9" spans="2:143" ht="11.25" customHeight="1" x14ac:dyDescent="0.2">
      <c r="B9" s="620" t="s">
        <v>229</v>
      </c>
      <c r="C9" s="621"/>
      <c r="D9" s="621"/>
      <c r="E9" s="621"/>
      <c r="F9" s="621"/>
      <c r="G9" s="621"/>
      <c r="H9" s="621"/>
      <c r="I9" s="621"/>
      <c r="J9" s="621"/>
      <c r="K9" s="621"/>
      <c r="L9" s="621"/>
      <c r="M9" s="621"/>
      <c r="N9" s="621"/>
      <c r="O9" s="621"/>
      <c r="P9" s="621"/>
      <c r="Q9" s="622"/>
      <c r="R9" s="623">
        <v>42990</v>
      </c>
      <c r="S9" s="624"/>
      <c r="T9" s="624"/>
      <c r="U9" s="624"/>
      <c r="V9" s="624"/>
      <c r="W9" s="624"/>
      <c r="X9" s="624"/>
      <c r="Y9" s="625"/>
      <c r="Z9" s="626">
        <v>0.3</v>
      </c>
      <c r="AA9" s="626"/>
      <c r="AB9" s="626"/>
      <c r="AC9" s="626"/>
      <c r="AD9" s="627">
        <v>42990</v>
      </c>
      <c r="AE9" s="627"/>
      <c r="AF9" s="627"/>
      <c r="AG9" s="627"/>
      <c r="AH9" s="627"/>
      <c r="AI9" s="627"/>
      <c r="AJ9" s="627"/>
      <c r="AK9" s="627"/>
      <c r="AL9" s="628">
        <v>0.5</v>
      </c>
      <c r="AM9" s="629"/>
      <c r="AN9" s="629"/>
      <c r="AO9" s="630"/>
      <c r="AP9" s="620" t="s">
        <v>230</v>
      </c>
      <c r="AQ9" s="621"/>
      <c r="AR9" s="621"/>
      <c r="AS9" s="621"/>
      <c r="AT9" s="621"/>
      <c r="AU9" s="621"/>
      <c r="AV9" s="621"/>
      <c r="AW9" s="621"/>
      <c r="AX9" s="621"/>
      <c r="AY9" s="621"/>
      <c r="AZ9" s="621"/>
      <c r="BA9" s="621"/>
      <c r="BB9" s="621"/>
      <c r="BC9" s="621"/>
      <c r="BD9" s="621"/>
      <c r="BE9" s="621"/>
      <c r="BF9" s="622"/>
      <c r="BG9" s="623">
        <v>1976208</v>
      </c>
      <c r="BH9" s="624"/>
      <c r="BI9" s="624"/>
      <c r="BJ9" s="624"/>
      <c r="BK9" s="624"/>
      <c r="BL9" s="624"/>
      <c r="BM9" s="624"/>
      <c r="BN9" s="625"/>
      <c r="BO9" s="626">
        <v>25.3</v>
      </c>
      <c r="BP9" s="626"/>
      <c r="BQ9" s="626"/>
      <c r="BR9" s="626"/>
      <c r="BS9" s="627" t="s">
        <v>122</v>
      </c>
      <c r="BT9" s="627"/>
      <c r="BU9" s="627"/>
      <c r="BV9" s="627"/>
      <c r="BW9" s="627"/>
      <c r="BX9" s="627"/>
      <c r="BY9" s="627"/>
      <c r="BZ9" s="627"/>
      <c r="CA9" s="627"/>
      <c r="CB9" s="631"/>
      <c r="CD9" s="620" t="s">
        <v>231</v>
      </c>
      <c r="CE9" s="621"/>
      <c r="CF9" s="621"/>
      <c r="CG9" s="621"/>
      <c r="CH9" s="621"/>
      <c r="CI9" s="621"/>
      <c r="CJ9" s="621"/>
      <c r="CK9" s="621"/>
      <c r="CL9" s="621"/>
      <c r="CM9" s="621"/>
      <c r="CN9" s="621"/>
      <c r="CO9" s="621"/>
      <c r="CP9" s="621"/>
      <c r="CQ9" s="622"/>
      <c r="CR9" s="623">
        <v>1596989</v>
      </c>
      <c r="CS9" s="624"/>
      <c r="CT9" s="624"/>
      <c r="CU9" s="624"/>
      <c r="CV9" s="624"/>
      <c r="CW9" s="624"/>
      <c r="CX9" s="624"/>
      <c r="CY9" s="625"/>
      <c r="CZ9" s="626">
        <v>11.1</v>
      </c>
      <c r="DA9" s="626"/>
      <c r="DB9" s="626"/>
      <c r="DC9" s="626"/>
      <c r="DD9" s="632">
        <v>89910</v>
      </c>
      <c r="DE9" s="624"/>
      <c r="DF9" s="624"/>
      <c r="DG9" s="624"/>
      <c r="DH9" s="624"/>
      <c r="DI9" s="624"/>
      <c r="DJ9" s="624"/>
      <c r="DK9" s="624"/>
      <c r="DL9" s="624"/>
      <c r="DM9" s="624"/>
      <c r="DN9" s="624"/>
      <c r="DO9" s="624"/>
      <c r="DP9" s="625"/>
      <c r="DQ9" s="632">
        <v>1194647</v>
      </c>
      <c r="DR9" s="624"/>
      <c r="DS9" s="624"/>
      <c r="DT9" s="624"/>
      <c r="DU9" s="624"/>
      <c r="DV9" s="624"/>
      <c r="DW9" s="624"/>
      <c r="DX9" s="624"/>
      <c r="DY9" s="624"/>
      <c r="DZ9" s="624"/>
      <c r="EA9" s="624"/>
      <c r="EB9" s="624"/>
      <c r="EC9" s="633"/>
    </row>
    <row r="10" spans="2:143" ht="11.25" customHeight="1" x14ac:dyDescent="0.2">
      <c r="B10" s="620" t="s">
        <v>232</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233</v>
      </c>
      <c r="AQ10" s="621"/>
      <c r="AR10" s="621"/>
      <c r="AS10" s="621"/>
      <c r="AT10" s="621"/>
      <c r="AU10" s="621"/>
      <c r="AV10" s="621"/>
      <c r="AW10" s="621"/>
      <c r="AX10" s="621"/>
      <c r="AY10" s="621"/>
      <c r="AZ10" s="621"/>
      <c r="BA10" s="621"/>
      <c r="BB10" s="621"/>
      <c r="BC10" s="621"/>
      <c r="BD10" s="621"/>
      <c r="BE10" s="621"/>
      <c r="BF10" s="622"/>
      <c r="BG10" s="623">
        <v>167918</v>
      </c>
      <c r="BH10" s="624"/>
      <c r="BI10" s="624"/>
      <c r="BJ10" s="624"/>
      <c r="BK10" s="624"/>
      <c r="BL10" s="624"/>
      <c r="BM10" s="624"/>
      <c r="BN10" s="625"/>
      <c r="BO10" s="626">
        <v>2.2000000000000002</v>
      </c>
      <c r="BP10" s="626"/>
      <c r="BQ10" s="626"/>
      <c r="BR10" s="626"/>
      <c r="BS10" s="627" t="s">
        <v>122</v>
      </c>
      <c r="BT10" s="627"/>
      <c r="BU10" s="627"/>
      <c r="BV10" s="627"/>
      <c r="BW10" s="627"/>
      <c r="BX10" s="627"/>
      <c r="BY10" s="627"/>
      <c r="BZ10" s="627"/>
      <c r="CA10" s="627"/>
      <c r="CB10" s="631"/>
      <c r="CD10" s="620" t="s">
        <v>234</v>
      </c>
      <c r="CE10" s="621"/>
      <c r="CF10" s="621"/>
      <c r="CG10" s="621"/>
      <c r="CH10" s="621"/>
      <c r="CI10" s="621"/>
      <c r="CJ10" s="621"/>
      <c r="CK10" s="621"/>
      <c r="CL10" s="621"/>
      <c r="CM10" s="621"/>
      <c r="CN10" s="621"/>
      <c r="CO10" s="621"/>
      <c r="CP10" s="621"/>
      <c r="CQ10" s="622"/>
      <c r="CR10" s="623">
        <v>160551</v>
      </c>
      <c r="CS10" s="624"/>
      <c r="CT10" s="624"/>
      <c r="CU10" s="624"/>
      <c r="CV10" s="624"/>
      <c r="CW10" s="624"/>
      <c r="CX10" s="624"/>
      <c r="CY10" s="625"/>
      <c r="CZ10" s="626">
        <v>1.1000000000000001</v>
      </c>
      <c r="DA10" s="626"/>
      <c r="DB10" s="626"/>
      <c r="DC10" s="626"/>
      <c r="DD10" s="632" t="s">
        <v>122</v>
      </c>
      <c r="DE10" s="624"/>
      <c r="DF10" s="624"/>
      <c r="DG10" s="624"/>
      <c r="DH10" s="624"/>
      <c r="DI10" s="624"/>
      <c r="DJ10" s="624"/>
      <c r="DK10" s="624"/>
      <c r="DL10" s="624"/>
      <c r="DM10" s="624"/>
      <c r="DN10" s="624"/>
      <c r="DO10" s="624"/>
      <c r="DP10" s="625"/>
      <c r="DQ10" s="632">
        <v>26551</v>
      </c>
      <c r="DR10" s="624"/>
      <c r="DS10" s="624"/>
      <c r="DT10" s="624"/>
      <c r="DU10" s="624"/>
      <c r="DV10" s="624"/>
      <c r="DW10" s="624"/>
      <c r="DX10" s="624"/>
      <c r="DY10" s="624"/>
      <c r="DZ10" s="624"/>
      <c r="EA10" s="624"/>
      <c r="EB10" s="624"/>
      <c r="EC10" s="633"/>
    </row>
    <row r="11" spans="2:143" ht="11.25" customHeight="1" x14ac:dyDescent="0.2">
      <c r="B11" s="620" t="s">
        <v>235</v>
      </c>
      <c r="C11" s="621"/>
      <c r="D11" s="621"/>
      <c r="E11" s="621"/>
      <c r="F11" s="621"/>
      <c r="G11" s="621"/>
      <c r="H11" s="621"/>
      <c r="I11" s="621"/>
      <c r="J11" s="621"/>
      <c r="K11" s="621"/>
      <c r="L11" s="621"/>
      <c r="M11" s="621"/>
      <c r="N11" s="621"/>
      <c r="O11" s="621"/>
      <c r="P11" s="621"/>
      <c r="Q11" s="622"/>
      <c r="R11" s="623">
        <v>1022682</v>
      </c>
      <c r="S11" s="624"/>
      <c r="T11" s="624"/>
      <c r="U11" s="624"/>
      <c r="V11" s="624"/>
      <c r="W11" s="624"/>
      <c r="X11" s="624"/>
      <c r="Y11" s="625"/>
      <c r="Z11" s="628">
        <v>6.8</v>
      </c>
      <c r="AA11" s="629"/>
      <c r="AB11" s="629"/>
      <c r="AC11" s="635"/>
      <c r="AD11" s="632">
        <v>1022682</v>
      </c>
      <c r="AE11" s="624"/>
      <c r="AF11" s="624"/>
      <c r="AG11" s="624"/>
      <c r="AH11" s="624"/>
      <c r="AI11" s="624"/>
      <c r="AJ11" s="624"/>
      <c r="AK11" s="625"/>
      <c r="AL11" s="628">
        <v>11.3</v>
      </c>
      <c r="AM11" s="629"/>
      <c r="AN11" s="629"/>
      <c r="AO11" s="630"/>
      <c r="AP11" s="620" t="s">
        <v>236</v>
      </c>
      <c r="AQ11" s="621"/>
      <c r="AR11" s="621"/>
      <c r="AS11" s="621"/>
      <c r="AT11" s="621"/>
      <c r="AU11" s="621"/>
      <c r="AV11" s="621"/>
      <c r="AW11" s="621"/>
      <c r="AX11" s="621"/>
      <c r="AY11" s="621"/>
      <c r="AZ11" s="621"/>
      <c r="BA11" s="621"/>
      <c r="BB11" s="621"/>
      <c r="BC11" s="621"/>
      <c r="BD11" s="621"/>
      <c r="BE11" s="621"/>
      <c r="BF11" s="622"/>
      <c r="BG11" s="623">
        <v>398743</v>
      </c>
      <c r="BH11" s="624"/>
      <c r="BI11" s="624"/>
      <c r="BJ11" s="624"/>
      <c r="BK11" s="624"/>
      <c r="BL11" s="624"/>
      <c r="BM11" s="624"/>
      <c r="BN11" s="625"/>
      <c r="BO11" s="626">
        <v>5.0999999999999996</v>
      </c>
      <c r="BP11" s="626"/>
      <c r="BQ11" s="626"/>
      <c r="BR11" s="626"/>
      <c r="BS11" s="627">
        <v>78822</v>
      </c>
      <c r="BT11" s="627"/>
      <c r="BU11" s="627"/>
      <c r="BV11" s="627"/>
      <c r="BW11" s="627"/>
      <c r="BX11" s="627"/>
      <c r="BY11" s="627"/>
      <c r="BZ11" s="627"/>
      <c r="CA11" s="627"/>
      <c r="CB11" s="631"/>
      <c r="CD11" s="620" t="s">
        <v>237</v>
      </c>
      <c r="CE11" s="621"/>
      <c r="CF11" s="621"/>
      <c r="CG11" s="621"/>
      <c r="CH11" s="621"/>
      <c r="CI11" s="621"/>
      <c r="CJ11" s="621"/>
      <c r="CK11" s="621"/>
      <c r="CL11" s="621"/>
      <c r="CM11" s="621"/>
      <c r="CN11" s="621"/>
      <c r="CO11" s="621"/>
      <c r="CP11" s="621"/>
      <c r="CQ11" s="622"/>
      <c r="CR11" s="623">
        <v>165266</v>
      </c>
      <c r="CS11" s="624"/>
      <c r="CT11" s="624"/>
      <c r="CU11" s="624"/>
      <c r="CV11" s="624"/>
      <c r="CW11" s="624"/>
      <c r="CX11" s="624"/>
      <c r="CY11" s="625"/>
      <c r="CZ11" s="626">
        <v>1.2</v>
      </c>
      <c r="DA11" s="626"/>
      <c r="DB11" s="626"/>
      <c r="DC11" s="626"/>
      <c r="DD11" s="632">
        <v>21838</v>
      </c>
      <c r="DE11" s="624"/>
      <c r="DF11" s="624"/>
      <c r="DG11" s="624"/>
      <c r="DH11" s="624"/>
      <c r="DI11" s="624"/>
      <c r="DJ11" s="624"/>
      <c r="DK11" s="624"/>
      <c r="DL11" s="624"/>
      <c r="DM11" s="624"/>
      <c r="DN11" s="624"/>
      <c r="DO11" s="624"/>
      <c r="DP11" s="625"/>
      <c r="DQ11" s="632">
        <v>116586</v>
      </c>
      <c r="DR11" s="624"/>
      <c r="DS11" s="624"/>
      <c r="DT11" s="624"/>
      <c r="DU11" s="624"/>
      <c r="DV11" s="624"/>
      <c r="DW11" s="624"/>
      <c r="DX11" s="624"/>
      <c r="DY11" s="624"/>
      <c r="DZ11" s="624"/>
      <c r="EA11" s="624"/>
      <c r="EB11" s="624"/>
      <c r="EC11" s="633"/>
    </row>
    <row r="12" spans="2:143" ht="11.25" customHeight="1" x14ac:dyDescent="0.2">
      <c r="B12" s="620" t="s">
        <v>238</v>
      </c>
      <c r="C12" s="621"/>
      <c r="D12" s="621"/>
      <c r="E12" s="621"/>
      <c r="F12" s="621"/>
      <c r="G12" s="621"/>
      <c r="H12" s="621"/>
      <c r="I12" s="621"/>
      <c r="J12" s="621"/>
      <c r="K12" s="621"/>
      <c r="L12" s="621"/>
      <c r="M12" s="621"/>
      <c r="N12" s="621"/>
      <c r="O12" s="621"/>
      <c r="P12" s="621"/>
      <c r="Q12" s="622"/>
      <c r="R12" s="623">
        <v>38597</v>
      </c>
      <c r="S12" s="624"/>
      <c r="T12" s="624"/>
      <c r="U12" s="624"/>
      <c r="V12" s="624"/>
      <c r="W12" s="624"/>
      <c r="X12" s="624"/>
      <c r="Y12" s="625"/>
      <c r="Z12" s="626">
        <v>0.3</v>
      </c>
      <c r="AA12" s="626"/>
      <c r="AB12" s="626"/>
      <c r="AC12" s="626"/>
      <c r="AD12" s="627">
        <v>38597</v>
      </c>
      <c r="AE12" s="627"/>
      <c r="AF12" s="627"/>
      <c r="AG12" s="627"/>
      <c r="AH12" s="627"/>
      <c r="AI12" s="627"/>
      <c r="AJ12" s="627"/>
      <c r="AK12" s="627"/>
      <c r="AL12" s="628">
        <v>0.4</v>
      </c>
      <c r="AM12" s="629"/>
      <c r="AN12" s="629"/>
      <c r="AO12" s="630"/>
      <c r="AP12" s="620" t="s">
        <v>239</v>
      </c>
      <c r="AQ12" s="621"/>
      <c r="AR12" s="621"/>
      <c r="AS12" s="621"/>
      <c r="AT12" s="621"/>
      <c r="AU12" s="621"/>
      <c r="AV12" s="621"/>
      <c r="AW12" s="621"/>
      <c r="AX12" s="621"/>
      <c r="AY12" s="621"/>
      <c r="AZ12" s="621"/>
      <c r="BA12" s="621"/>
      <c r="BB12" s="621"/>
      <c r="BC12" s="621"/>
      <c r="BD12" s="621"/>
      <c r="BE12" s="621"/>
      <c r="BF12" s="622"/>
      <c r="BG12" s="623">
        <v>4178054</v>
      </c>
      <c r="BH12" s="624"/>
      <c r="BI12" s="624"/>
      <c r="BJ12" s="624"/>
      <c r="BK12" s="624"/>
      <c r="BL12" s="624"/>
      <c r="BM12" s="624"/>
      <c r="BN12" s="625"/>
      <c r="BO12" s="626">
        <v>53.6</v>
      </c>
      <c r="BP12" s="626"/>
      <c r="BQ12" s="626"/>
      <c r="BR12" s="626"/>
      <c r="BS12" s="627" t="s">
        <v>122</v>
      </c>
      <c r="BT12" s="627"/>
      <c r="BU12" s="627"/>
      <c r="BV12" s="627"/>
      <c r="BW12" s="627"/>
      <c r="BX12" s="627"/>
      <c r="BY12" s="627"/>
      <c r="BZ12" s="627"/>
      <c r="CA12" s="627"/>
      <c r="CB12" s="631"/>
      <c r="CD12" s="620" t="s">
        <v>240</v>
      </c>
      <c r="CE12" s="621"/>
      <c r="CF12" s="621"/>
      <c r="CG12" s="621"/>
      <c r="CH12" s="621"/>
      <c r="CI12" s="621"/>
      <c r="CJ12" s="621"/>
      <c r="CK12" s="621"/>
      <c r="CL12" s="621"/>
      <c r="CM12" s="621"/>
      <c r="CN12" s="621"/>
      <c r="CO12" s="621"/>
      <c r="CP12" s="621"/>
      <c r="CQ12" s="622"/>
      <c r="CR12" s="623">
        <v>483396</v>
      </c>
      <c r="CS12" s="624"/>
      <c r="CT12" s="624"/>
      <c r="CU12" s="624"/>
      <c r="CV12" s="624"/>
      <c r="CW12" s="624"/>
      <c r="CX12" s="624"/>
      <c r="CY12" s="625"/>
      <c r="CZ12" s="626">
        <v>3.4</v>
      </c>
      <c r="DA12" s="626"/>
      <c r="DB12" s="626"/>
      <c r="DC12" s="626"/>
      <c r="DD12" s="632" t="s">
        <v>122</v>
      </c>
      <c r="DE12" s="624"/>
      <c r="DF12" s="624"/>
      <c r="DG12" s="624"/>
      <c r="DH12" s="624"/>
      <c r="DI12" s="624"/>
      <c r="DJ12" s="624"/>
      <c r="DK12" s="624"/>
      <c r="DL12" s="624"/>
      <c r="DM12" s="624"/>
      <c r="DN12" s="624"/>
      <c r="DO12" s="624"/>
      <c r="DP12" s="625"/>
      <c r="DQ12" s="632">
        <v>357115</v>
      </c>
      <c r="DR12" s="624"/>
      <c r="DS12" s="624"/>
      <c r="DT12" s="624"/>
      <c r="DU12" s="624"/>
      <c r="DV12" s="624"/>
      <c r="DW12" s="624"/>
      <c r="DX12" s="624"/>
      <c r="DY12" s="624"/>
      <c r="DZ12" s="624"/>
      <c r="EA12" s="624"/>
      <c r="EB12" s="624"/>
      <c r="EC12" s="633"/>
    </row>
    <row r="13" spans="2:143" ht="11.25" customHeight="1" x14ac:dyDescent="0.2">
      <c r="B13" s="620" t="s">
        <v>241</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242</v>
      </c>
      <c r="AQ13" s="621"/>
      <c r="AR13" s="621"/>
      <c r="AS13" s="621"/>
      <c r="AT13" s="621"/>
      <c r="AU13" s="621"/>
      <c r="AV13" s="621"/>
      <c r="AW13" s="621"/>
      <c r="AX13" s="621"/>
      <c r="AY13" s="621"/>
      <c r="AZ13" s="621"/>
      <c r="BA13" s="621"/>
      <c r="BB13" s="621"/>
      <c r="BC13" s="621"/>
      <c r="BD13" s="621"/>
      <c r="BE13" s="621"/>
      <c r="BF13" s="622"/>
      <c r="BG13" s="623">
        <v>3980963</v>
      </c>
      <c r="BH13" s="624"/>
      <c r="BI13" s="624"/>
      <c r="BJ13" s="624"/>
      <c r="BK13" s="624"/>
      <c r="BL13" s="624"/>
      <c r="BM13" s="624"/>
      <c r="BN13" s="625"/>
      <c r="BO13" s="626">
        <v>51</v>
      </c>
      <c r="BP13" s="626"/>
      <c r="BQ13" s="626"/>
      <c r="BR13" s="626"/>
      <c r="BS13" s="627" t="s">
        <v>122</v>
      </c>
      <c r="BT13" s="627"/>
      <c r="BU13" s="627"/>
      <c r="BV13" s="627"/>
      <c r="BW13" s="627"/>
      <c r="BX13" s="627"/>
      <c r="BY13" s="627"/>
      <c r="BZ13" s="627"/>
      <c r="CA13" s="627"/>
      <c r="CB13" s="631"/>
      <c r="CD13" s="620" t="s">
        <v>243</v>
      </c>
      <c r="CE13" s="621"/>
      <c r="CF13" s="621"/>
      <c r="CG13" s="621"/>
      <c r="CH13" s="621"/>
      <c r="CI13" s="621"/>
      <c r="CJ13" s="621"/>
      <c r="CK13" s="621"/>
      <c r="CL13" s="621"/>
      <c r="CM13" s="621"/>
      <c r="CN13" s="621"/>
      <c r="CO13" s="621"/>
      <c r="CP13" s="621"/>
      <c r="CQ13" s="622"/>
      <c r="CR13" s="623">
        <v>1228937</v>
      </c>
      <c r="CS13" s="624"/>
      <c r="CT13" s="624"/>
      <c r="CU13" s="624"/>
      <c r="CV13" s="624"/>
      <c r="CW13" s="624"/>
      <c r="CX13" s="624"/>
      <c r="CY13" s="625"/>
      <c r="CZ13" s="626">
        <v>8.6</v>
      </c>
      <c r="DA13" s="626"/>
      <c r="DB13" s="626"/>
      <c r="DC13" s="626"/>
      <c r="DD13" s="632">
        <v>501287</v>
      </c>
      <c r="DE13" s="624"/>
      <c r="DF13" s="624"/>
      <c r="DG13" s="624"/>
      <c r="DH13" s="624"/>
      <c r="DI13" s="624"/>
      <c r="DJ13" s="624"/>
      <c r="DK13" s="624"/>
      <c r="DL13" s="624"/>
      <c r="DM13" s="624"/>
      <c r="DN13" s="624"/>
      <c r="DO13" s="624"/>
      <c r="DP13" s="625"/>
      <c r="DQ13" s="632">
        <v>847204</v>
      </c>
      <c r="DR13" s="624"/>
      <c r="DS13" s="624"/>
      <c r="DT13" s="624"/>
      <c r="DU13" s="624"/>
      <c r="DV13" s="624"/>
      <c r="DW13" s="624"/>
      <c r="DX13" s="624"/>
      <c r="DY13" s="624"/>
      <c r="DZ13" s="624"/>
      <c r="EA13" s="624"/>
      <c r="EB13" s="624"/>
      <c r="EC13" s="633"/>
    </row>
    <row r="14" spans="2:143" ht="11.25" customHeight="1" x14ac:dyDescent="0.2">
      <c r="B14" s="620" t="s">
        <v>244</v>
      </c>
      <c r="C14" s="621"/>
      <c r="D14" s="621"/>
      <c r="E14" s="621"/>
      <c r="F14" s="621"/>
      <c r="G14" s="621"/>
      <c r="H14" s="621"/>
      <c r="I14" s="621"/>
      <c r="J14" s="621"/>
      <c r="K14" s="621"/>
      <c r="L14" s="621"/>
      <c r="M14" s="621"/>
      <c r="N14" s="621"/>
      <c r="O14" s="621"/>
      <c r="P14" s="621"/>
      <c r="Q14" s="622"/>
      <c r="R14" s="623">
        <v>962</v>
      </c>
      <c r="S14" s="624"/>
      <c r="T14" s="624"/>
      <c r="U14" s="624"/>
      <c r="V14" s="624"/>
      <c r="W14" s="624"/>
      <c r="X14" s="624"/>
      <c r="Y14" s="625"/>
      <c r="Z14" s="626">
        <v>0</v>
      </c>
      <c r="AA14" s="626"/>
      <c r="AB14" s="626"/>
      <c r="AC14" s="626"/>
      <c r="AD14" s="627">
        <v>962</v>
      </c>
      <c r="AE14" s="627"/>
      <c r="AF14" s="627"/>
      <c r="AG14" s="627"/>
      <c r="AH14" s="627"/>
      <c r="AI14" s="627"/>
      <c r="AJ14" s="627"/>
      <c r="AK14" s="627"/>
      <c r="AL14" s="628">
        <v>0</v>
      </c>
      <c r="AM14" s="629"/>
      <c r="AN14" s="629"/>
      <c r="AO14" s="630"/>
      <c r="AP14" s="620" t="s">
        <v>245</v>
      </c>
      <c r="AQ14" s="621"/>
      <c r="AR14" s="621"/>
      <c r="AS14" s="621"/>
      <c r="AT14" s="621"/>
      <c r="AU14" s="621"/>
      <c r="AV14" s="621"/>
      <c r="AW14" s="621"/>
      <c r="AX14" s="621"/>
      <c r="AY14" s="621"/>
      <c r="AZ14" s="621"/>
      <c r="BA14" s="621"/>
      <c r="BB14" s="621"/>
      <c r="BC14" s="621"/>
      <c r="BD14" s="621"/>
      <c r="BE14" s="621"/>
      <c r="BF14" s="622"/>
      <c r="BG14" s="623">
        <v>152711</v>
      </c>
      <c r="BH14" s="624"/>
      <c r="BI14" s="624"/>
      <c r="BJ14" s="624"/>
      <c r="BK14" s="624"/>
      <c r="BL14" s="624"/>
      <c r="BM14" s="624"/>
      <c r="BN14" s="625"/>
      <c r="BO14" s="626">
        <v>2</v>
      </c>
      <c r="BP14" s="626"/>
      <c r="BQ14" s="626"/>
      <c r="BR14" s="626"/>
      <c r="BS14" s="627" t="s">
        <v>122</v>
      </c>
      <c r="BT14" s="627"/>
      <c r="BU14" s="627"/>
      <c r="BV14" s="627"/>
      <c r="BW14" s="627"/>
      <c r="BX14" s="627"/>
      <c r="BY14" s="627"/>
      <c r="BZ14" s="627"/>
      <c r="CA14" s="627"/>
      <c r="CB14" s="631"/>
      <c r="CD14" s="620" t="s">
        <v>246</v>
      </c>
      <c r="CE14" s="621"/>
      <c r="CF14" s="621"/>
      <c r="CG14" s="621"/>
      <c r="CH14" s="621"/>
      <c r="CI14" s="621"/>
      <c r="CJ14" s="621"/>
      <c r="CK14" s="621"/>
      <c r="CL14" s="621"/>
      <c r="CM14" s="621"/>
      <c r="CN14" s="621"/>
      <c r="CO14" s="621"/>
      <c r="CP14" s="621"/>
      <c r="CQ14" s="622"/>
      <c r="CR14" s="623">
        <v>803476</v>
      </c>
      <c r="CS14" s="624"/>
      <c r="CT14" s="624"/>
      <c r="CU14" s="624"/>
      <c r="CV14" s="624"/>
      <c r="CW14" s="624"/>
      <c r="CX14" s="624"/>
      <c r="CY14" s="625"/>
      <c r="CZ14" s="626">
        <v>5.6</v>
      </c>
      <c r="DA14" s="626"/>
      <c r="DB14" s="626"/>
      <c r="DC14" s="626"/>
      <c r="DD14" s="632">
        <v>113718</v>
      </c>
      <c r="DE14" s="624"/>
      <c r="DF14" s="624"/>
      <c r="DG14" s="624"/>
      <c r="DH14" s="624"/>
      <c r="DI14" s="624"/>
      <c r="DJ14" s="624"/>
      <c r="DK14" s="624"/>
      <c r="DL14" s="624"/>
      <c r="DM14" s="624"/>
      <c r="DN14" s="624"/>
      <c r="DO14" s="624"/>
      <c r="DP14" s="625"/>
      <c r="DQ14" s="632">
        <v>695966</v>
      </c>
      <c r="DR14" s="624"/>
      <c r="DS14" s="624"/>
      <c r="DT14" s="624"/>
      <c r="DU14" s="624"/>
      <c r="DV14" s="624"/>
      <c r="DW14" s="624"/>
      <c r="DX14" s="624"/>
      <c r="DY14" s="624"/>
      <c r="DZ14" s="624"/>
      <c r="EA14" s="624"/>
      <c r="EB14" s="624"/>
      <c r="EC14" s="633"/>
    </row>
    <row r="15" spans="2:143" ht="11.25" customHeight="1" x14ac:dyDescent="0.2">
      <c r="B15" s="620" t="s">
        <v>247</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248</v>
      </c>
      <c r="AQ15" s="621"/>
      <c r="AR15" s="621"/>
      <c r="AS15" s="621"/>
      <c r="AT15" s="621"/>
      <c r="AU15" s="621"/>
      <c r="AV15" s="621"/>
      <c r="AW15" s="621"/>
      <c r="AX15" s="621"/>
      <c r="AY15" s="621"/>
      <c r="AZ15" s="621"/>
      <c r="BA15" s="621"/>
      <c r="BB15" s="621"/>
      <c r="BC15" s="621"/>
      <c r="BD15" s="621"/>
      <c r="BE15" s="621"/>
      <c r="BF15" s="622"/>
      <c r="BG15" s="623">
        <v>385192</v>
      </c>
      <c r="BH15" s="624"/>
      <c r="BI15" s="624"/>
      <c r="BJ15" s="624"/>
      <c r="BK15" s="624"/>
      <c r="BL15" s="624"/>
      <c r="BM15" s="624"/>
      <c r="BN15" s="625"/>
      <c r="BO15" s="626">
        <v>4.9000000000000004</v>
      </c>
      <c r="BP15" s="626"/>
      <c r="BQ15" s="626"/>
      <c r="BR15" s="626"/>
      <c r="BS15" s="627" t="s">
        <v>122</v>
      </c>
      <c r="BT15" s="627"/>
      <c r="BU15" s="627"/>
      <c r="BV15" s="627"/>
      <c r="BW15" s="627"/>
      <c r="BX15" s="627"/>
      <c r="BY15" s="627"/>
      <c r="BZ15" s="627"/>
      <c r="CA15" s="627"/>
      <c r="CB15" s="631"/>
      <c r="CD15" s="620" t="s">
        <v>249</v>
      </c>
      <c r="CE15" s="621"/>
      <c r="CF15" s="621"/>
      <c r="CG15" s="621"/>
      <c r="CH15" s="621"/>
      <c r="CI15" s="621"/>
      <c r="CJ15" s="621"/>
      <c r="CK15" s="621"/>
      <c r="CL15" s="621"/>
      <c r="CM15" s="621"/>
      <c r="CN15" s="621"/>
      <c r="CO15" s="621"/>
      <c r="CP15" s="621"/>
      <c r="CQ15" s="622"/>
      <c r="CR15" s="623">
        <v>1727236</v>
      </c>
      <c r="CS15" s="624"/>
      <c r="CT15" s="624"/>
      <c r="CU15" s="624"/>
      <c r="CV15" s="624"/>
      <c r="CW15" s="624"/>
      <c r="CX15" s="624"/>
      <c r="CY15" s="625"/>
      <c r="CZ15" s="626">
        <v>12</v>
      </c>
      <c r="DA15" s="626"/>
      <c r="DB15" s="626"/>
      <c r="DC15" s="626"/>
      <c r="DD15" s="632">
        <v>87816</v>
      </c>
      <c r="DE15" s="624"/>
      <c r="DF15" s="624"/>
      <c r="DG15" s="624"/>
      <c r="DH15" s="624"/>
      <c r="DI15" s="624"/>
      <c r="DJ15" s="624"/>
      <c r="DK15" s="624"/>
      <c r="DL15" s="624"/>
      <c r="DM15" s="624"/>
      <c r="DN15" s="624"/>
      <c r="DO15" s="624"/>
      <c r="DP15" s="625"/>
      <c r="DQ15" s="632">
        <v>1446549</v>
      </c>
      <c r="DR15" s="624"/>
      <c r="DS15" s="624"/>
      <c r="DT15" s="624"/>
      <c r="DU15" s="624"/>
      <c r="DV15" s="624"/>
      <c r="DW15" s="624"/>
      <c r="DX15" s="624"/>
      <c r="DY15" s="624"/>
      <c r="DZ15" s="624"/>
      <c r="EA15" s="624"/>
      <c r="EB15" s="624"/>
      <c r="EC15" s="633"/>
    </row>
    <row r="16" spans="2:143" ht="11.25" customHeight="1" x14ac:dyDescent="0.2">
      <c r="B16" s="620" t="s">
        <v>250</v>
      </c>
      <c r="C16" s="621"/>
      <c r="D16" s="621"/>
      <c r="E16" s="621"/>
      <c r="F16" s="621"/>
      <c r="G16" s="621"/>
      <c r="H16" s="621"/>
      <c r="I16" s="621"/>
      <c r="J16" s="621"/>
      <c r="K16" s="621"/>
      <c r="L16" s="621"/>
      <c r="M16" s="621"/>
      <c r="N16" s="621"/>
      <c r="O16" s="621"/>
      <c r="P16" s="621"/>
      <c r="Q16" s="622"/>
      <c r="R16" s="623">
        <v>29853</v>
      </c>
      <c r="S16" s="624"/>
      <c r="T16" s="624"/>
      <c r="U16" s="624"/>
      <c r="V16" s="624"/>
      <c r="W16" s="624"/>
      <c r="X16" s="624"/>
      <c r="Y16" s="625"/>
      <c r="Z16" s="626">
        <v>0.2</v>
      </c>
      <c r="AA16" s="626"/>
      <c r="AB16" s="626"/>
      <c r="AC16" s="626"/>
      <c r="AD16" s="627">
        <v>29853</v>
      </c>
      <c r="AE16" s="627"/>
      <c r="AF16" s="627"/>
      <c r="AG16" s="627"/>
      <c r="AH16" s="627"/>
      <c r="AI16" s="627"/>
      <c r="AJ16" s="627"/>
      <c r="AK16" s="627"/>
      <c r="AL16" s="628">
        <v>0.3</v>
      </c>
      <c r="AM16" s="629"/>
      <c r="AN16" s="629"/>
      <c r="AO16" s="630"/>
      <c r="AP16" s="620" t="s">
        <v>251</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252</v>
      </c>
      <c r="CE16" s="621"/>
      <c r="CF16" s="621"/>
      <c r="CG16" s="621"/>
      <c r="CH16" s="621"/>
      <c r="CI16" s="621"/>
      <c r="CJ16" s="621"/>
      <c r="CK16" s="621"/>
      <c r="CL16" s="621"/>
      <c r="CM16" s="621"/>
      <c r="CN16" s="621"/>
      <c r="CO16" s="621"/>
      <c r="CP16" s="621"/>
      <c r="CQ16" s="622"/>
      <c r="CR16" s="623" t="s">
        <v>122</v>
      </c>
      <c r="CS16" s="624"/>
      <c r="CT16" s="624"/>
      <c r="CU16" s="624"/>
      <c r="CV16" s="624"/>
      <c r="CW16" s="624"/>
      <c r="CX16" s="624"/>
      <c r="CY16" s="625"/>
      <c r="CZ16" s="626" t="s">
        <v>122</v>
      </c>
      <c r="DA16" s="626"/>
      <c r="DB16" s="626"/>
      <c r="DC16" s="626"/>
      <c r="DD16" s="632" t="s">
        <v>122</v>
      </c>
      <c r="DE16" s="624"/>
      <c r="DF16" s="624"/>
      <c r="DG16" s="624"/>
      <c r="DH16" s="624"/>
      <c r="DI16" s="624"/>
      <c r="DJ16" s="624"/>
      <c r="DK16" s="624"/>
      <c r="DL16" s="624"/>
      <c r="DM16" s="624"/>
      <c r="DN16" s="624"/>
      <c r="DO16" s="624"/>
      <c r="DP16" s="625"/>
      <c r="DQ16" s="632" t="s">
        <v>122</v>
      </c>
      <c r="DR16" s="624"/>
      <c r="DS16" s="624"/>
      <c r="DT16" s="624"/>
      <c r="DU16" s="624"/>
      <c r="DV16" s="624"/>
      <c r="DW16" s="624"/>
      <c r="DX16" s="624"/>
      <c r="DY16" s="624"/>
      <c r="DZ16" s="624"/>
      <c r="EA16" s="624"/>
      <c r="EB16" s="624"/>
      <c r="EC16" s="633"/>
    </row>
    <row r="17" spans="2:133" ht="11.25" customHeight="1" x14ac:dyDescent="0.2">
      <c r="B17" s="620" t="s">
        <v>253</v>
      </c>
      <c r="C17" s="621"/>
      <c r="D17" s="621"/>
      <c r="E17" s="621"/>
      <c r="F17" s="621"/>
      <c r="G17" s="621"/>
      <c r="H17" s="621"/>
      <c r="I17" s="621"/>
      <c r="J17" s="621"/>
      <c r="K17" s="621"/>
      <c r="L17" s="621"/>
      <c r="M17" s="621"/>
      <c r="N17" s="621"/>
      <c r="O17" s="621"/>
      <c r="P17" s="621"/>
      <c r="Q17" s="622"/>
      <c r="R17" s="623">
        <v>143244</v>
      </c>
      <c r="S17" s="624"/>
      <c r="T17" s="624"/>
      <c r="U17" s="624"/>
      <c r="V17" s="624"/>
      <c r="W17" s="624"/>
      <c r="X17" s="624"/>
      <c r="Y17" s="625"/>
      <c r="Z17" s="626">
        <v>1</v>
      </c>
      <c r="AA17" s="626"/>
      <c r="AB17" s="626"/>
      <c r="AC17" s="626"/>
      <c r="AD17" s="627">
        <v>143244</v>
      </c>
      <c r="AE17" s="627"/>
      <c r="AF17" s="627"/>
      <c r="AG17" s="627"/>
      <c r="AH17" s="627"/>
      <c r="AI17" s="627"/>
      <c r="AJ17" s="627"/>
      <c r="AK17" s="627"/>
      <c r="AL17" s="628">
        <v>1.6</v>
      </c>
      <c r="AM17" s="629"/>
      <c r="AN17" s="629"/>
      <c r="AO17" s="630"/>
      <c r="AP17" s="620" t="s">
        <v>254</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255</v>
      </c>
      <c r="CE17" s="621"/>
      <c r="CF17" s="621"/>
      <c r="CG17" s="621"/>
      <c r="CH17" s="621"/>
      <c r="CI17" s="621"/>
      <c r="CJ17" s="621"/>
      <c r="CK17" s="621"/>
      <c r="CL17" s="621"/>
      <c r="CM17" s="621"/>
      <c r="CN17" s="621"/>
      <c r="CO17" s="621"/>
      <c r="CP17" s="621"/>
      <c r="CQ17" s="622"/>
      <c r="CR17" s="623">
        <v>765543</v>
      </c>
      <c r="CS17" s="624"/>
      <c r="CT17" s="624"/>
      <c r="CU17" s="624"/>
      <c r="CV17" s="624"/>
      <c r="CW17" s="624"/>
      <c r="CX17" s="624"/>
      <c r="CY17" s="625"/>
      <c r="CZ17" s="626">
        <v>5.3</v>
      </c>
      <c r="DA17" s="626"/>
      <c r="DB17" s="626"/>
      <c r="DC17" s="626"/>
      <c r="DD17" s="632" t="s">
        <v>122</v>
      </c>
      <c r="DE17" s="624"/>
      <c r="DF17" s="624"/>
      <c r="DG17" s="624"/>
      <c r="DH17" s="624"/>
      <c r="DI17" s="624"/>
      <c r="DJ17" s="624"/>
      <c r="DK17" s="624"/>
      <c r="DL17" s="624"/>
      <c r="DM17" s="624"/>
      <c r="DN17" s="624"/>
      <c r="DO17" s="624"/>
      <c r="DP17" s="625"/>
      <c r="DQ17" s="632">
        <v>753912</v>
      </c>
      <c r="DR17" s="624"/>
      <c r="DS17" s="624"/>
      <c r="DT17" s="624"/>
      <c r="DU17" s="624"/>
      <c r="DV17" s="624"/>
      <c r="DW17" s="624"/>
      <c r="DX17" s="624"/>
      <c r="DY17" s="624"/>
      <c r="DZ17" s="624"/>
      <c r="EA17" s="624"/>
      <c r="EB17" s="624"/>
      <c r="EC17" s="633"/>
    </row>
    <row r="18" spans="2:133" ht="11.25" customHeight="1" x14ac:dyDescent="0.2">
      <c r="B18" s="620" t="s">
        <v>256</v>
      </c>
      <c r="C18" s="621"/>
      <c r="D18" s="621"/>
      <c r="E18" s="621"/>
      <c r="F18" s="621"/>
      <c r="G18" s="621"/>
      <c r="H18" s="621"/>
      <c r="I18" s="621"/>
      <c r="J18" s="621"/>
      <c r="K18" s="621"/>
      <c r="L18" s="621"/>
      <c r="M18" s="621"/>
      <c r="N18" s="621"/>
      <c r="O18" s="621"/>
      <c r="P18" s="621"/>
      <c r="Q18" s="622"/>
      <c r="R18" s="623">
        <v>48892</v>
      </c>
      <c r="S18" s="624"/>
      <c r="T18" s="624"/>
      <c r="U18" s="624"/>
      <c r="V18" s="624"/>
      <c r="W18" s="624"/>
      <c r="X18" s="624"/>
      <c r="Y18" s="625"/>
      <c r="Z18" s="626">
        <v>0.3</v>
      </c>
      <c r="AA18" s="626"/>
      <c r="AB18" s="626"/>
      <c r="AC18" s="626"/>
      <c r="AD18" s="627">
        <v>48892</v>
      </c>
      <c r="AE18" s="627"/>
      <c r="AF18" s="627"/>
      <c r="AG18" s="627"/>
      <c r="AH18" s="627"/>
      <c r="AI18" s="627"/>
      <c r="AJ18" s="627"/>
      <c r="AK18" s="627"/>
      <c r="AL18" s="628">
        <v>0.5</v>
      </c>
      <c r="AM18" s="629"/>
      <c r="AN18" s="629"/>
      <c r="AO18" s="630"/>
      <c r="AP18" s="620" t="s">
        <v>257</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258</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2">
      <c r="B19" s="620" t="s">
        <v>259</v>
      </c>
      <c r="C19" s="621"/>
      <c r="D19" s="621"/>
      <c r="E19" s="621"/>
      <c r="F19" s="621"/>
      <c r="G19" s="621"/>
      <c r="H19" s="621"/>
      <c r="I19" s="621"/>
      <c r="J19" s="621"/>
      <c r="K19" s="621"/>
      <c r="L19" s="621"/>
      <c r="M19" s="621"/>
      <c r="N19" s="621"/>
      <c r="O19" s="621"/>
      <c r="P19" s="621"/>
      <c r="Q19" s="622"/>
      <c r="R19" s="623">
        <v>43067</v>
      </c>
      <c r="S19" s="624"/>
      <c r="T19" s="624"/>
      <c r="U19" s="624"/>
      <c r="V19" s="624"/>
      <c r="W19" s="624"/>
      <c r="X19" s="624"/>
      <c r="Y19" s="625"/>
      <c r="Z19" s="626">
        <v>0.3</v>
      </c>
      <c r="AA19" s="626"/>
      <c r="AB19" s="626"/>
      <c r="AC19" s="626"/>
      <c r="AD19" s="627">
        <v>43067</v>
      </c>
      <c r="AE19" s="627"/>
      <c r="AF19" s="627"/>
      <c r="AG19" s="627"/>
      <c r="AH19" s="627"/>
      <c r="AI19" s="627"/>
      <c r="AJ19" s="627"/>
      <c r="AK19" s="627"/>
      <c r="AL19" s="628">
        <v>0.5</v>
      </c>
      <c r="AM19" s="629"/>
      <c r="AN19" s="629"/>
      <c r="AO19" s="630"/>
      <c r="AP19" s="620" t="s">
        <v>260</v>
      </c>
      <c r="AQ19" s="621"/>
      <c r="AR19" s="621"/>
      <c r="AS19" s="621"/>
      <c r="AT19" s="621"/>
      <c r="AU19" s="621"/>
      <c r="AV19" s="621"/>
      <c r="AW19" s="621"/>
      <c r="AX19" s="621"/>
      <c r="AY19" s="621"/>
      <c r="AZ19" s="621"/>
      <c r="BA19" s="621"/>
      <c r="BB19" s="621"/>
      <c r="BC19" s="621"/>
      <c r="BD19" s="621"/>
      <c r="BE19" s="621"/>
      <c r="BF19" s="622"/>
      <c r="BG19" s="623">
        <v>459126</v>
      </c>
      <c r="BH19" s="624"/>
      <c r="BI19" s="624"/>
      <c r="BJ19" s="624"/>
      <c r="BK19" s="624"/>
      <c r="BL19" s="624"/>
      <c r="BM19" s="624"/>
      <c r="BN19" s="625"/>
      <c r="BO19" s="626">
        <v>5.9</v>
      </c>
      <c r="BP19" s="626"/>
      <c r="BQ19" s="626"/>
      <c r="BR19" s="626"/>
      <c r="BS19" s="627" t="s">
        <v>122</v>
      </c>
      <c r="BT19" s="627"/>
      <c r="BU19" s="627"/>
      <c r="BV19" s="627"/>
      <c r="BW19" s="627"/>
      <c r="BX19" s="627"/>
      <c r="BY19" s="627"/>
      <c r="BZ19" s="627"/>
      <c r="CA19" s="627"/>
      <c r="CB19" s="631"/>
      <c r="CD19" s="620" t="s">
        <v>261</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2">
      <c r="B20" s="636" t="s">
        <v>262</v>
      </c>
      <c r="C20" s="637"/>
      <c r="D20" s="637"/>
      <c r="E20" s="637"/>
      <c r="F20" s="637"/>
      <c r="G20" s="637"/>
      <c r="H20" s="637"/>
      <c r="I20" s="637"/>
      <c r="J20" s="637"/>
      <c r="K20" s="637"/>
      <c r="L20" s="637"/>
      <c r="M20" s="637"/>
      <c r="N20" s="637"/>
      <c r="O20" s="637"/>
      <c r="P20" s="637"/>
      <c r="Q20" s="638"/>
      <c r="R20" s="623">
        <v>5825</v>
      </c>
      <c r="S20" s="624"/>
      <c r="T20" s="624"/>
      <c r="U20" s="624"/>
      <c r="V20" s="624"/>
      <c r="W20" s="624"/>
      <c r="X20" s="624"/>
      <c r="Y20" s="625"/>
      <c r="Z20" s="626">
        <v>0</v>
      </c>
      <c r="AA20" s="626"/>
      <c r="AB20" s="626"/>
      <c r="AC20" s="626"/>
      <c r="AD20" s="627">
        <v>5825</v>
      </c>
      <c r="AE20" s="627"/>
      <c r="AF20" s="627"/>
      <c r="AG20" s="627"/>
      <c r="AH20" s="627"/>
      <c r="AI20" s="627"/>
      <c r="AJ20" s="627"/>
      <c r="AK20" s="627"/>
      <c r="AL20" s="628">
        <v>0.1</v>
      </c>
      <c r="AM20" s="629"/>
      <c r="AN20" s="629"/>
      <c r="AO20" s="630"/>
      <c r="AP20" s="620" t="s">
        <v>263</v>
      </c>
      <c r="AQ20" s="621"/>
      <c r="AR20" s="621"/>
      <c r="AS20" s="621"/>
      <c r="AT20" s="621"/>
      <c r="AU20" s="621"/>
      <c r="AV20" s="621"/>
      <c r="AW20" s="621"/>
      <c r="AX20" s="621"/>
      <c r="AY20" s="621"/>
      <c r="AZ20" s="621"/>
      <c r="BA20" s="621"/>
      <c r="BB20" s="621"/>
      <c r="BC20" s="621"/>
      <c r="BD20" s="621"/>
      <c r="BE20" s="621"/>
      <c r="BF20" s="622"/>
      <c r="BG20" s="623">
        <v>459126</v>
      </c>
      <c r="BH20" s="624"/>
      <c r="BI20" s="624"/>
      <c r="BJ20" s="624"/>
      <c r="BK20" s="624"/>
      <c r="BL20" s="624"/>
      <c r="BM20" s="624"/>
      <c r="BN20" s="625"/>
      <c r="BO20" s="626">
        <v>5.9</v>
      </c>
      <c r="BP20" s="626"/>
      <c r="BQ20" s="626"/>
      <c r="BR20" s="626"/>
      <c r="BS20" s="627" t="s">
        <v>122</v>
      </c>
      <c r="BT20" s="627"/>
      <c r="BU20" s="627"/>
      <c r="BV20" s="627"/>
      <c r="BW20" s="627"/>
      <c r="BX20" s="627"/>
      <c r="BY20" s="627"/>
      <c r="BZ20" s="627"/>
      <c r="CA20" s="627"/>
      <c r="CB20" s="631"/>
      <c r="CD20" s="620" t="s">
        <v>264</v>
      </c>
      <c r="CE20" s="621"/>
      <c r="CF20" s="621"/>
      <c r="CG20" s="621"/>
      <c r="CH20" s="621"/>
      <c r="CI20" s="621"/>
      <c r="CJ20" s="621"/>
      <c r="CK20" s="621"/>
      <c r="CL20" s="621"/>
      <c r="CM20" s="621"/>
      <c r="CN20" s="621"/>
      <c r="CO20" s="621"/>
      <c r="CP20" s="621"/>
      <c r="CQ20" s="622"/>
      <c r="CR20" s="623">
        <v>14361108</v>
      </c>
      <c r="CS20" s="624"/>
      <c r="CT20" s="624"/>
      <c r="CU20" s="624"/>
      <c r="CV20" s="624"/>
      <c r="CW20" s="624"/>
      <c r="CX20" s="624"/>
      <c r="CY20" s="625"/>
      <c r="CZ20" s="626">
        <v>100</v>
      </c>
      <c r="DA20" s="626"/>
      <c r="DB20" s="626"/>
      <c r="DC20" s="626"/>
      <c r="DD20" s="632">
        <v>900737</v>
      </c>
      <c r="DE20" s="624"/>
      <c r="DF20" s="624"/>
      <c r="DG20" s="624"/>
      <c r="DH20" s="624"/>
      <c r="DI20" s="624"/>
      <c r="DJ20" s="624"/>
      <c r="DK20" s="624"/>
      <c r="DL20" s="624"/>
      <c r="DM20" s="624"/>
      <c r="DN20" s="624"/>
      <c r="DO20" s="624"/>
      <c r="DP20" s="625"/>
      <c r="DQ20" s="632">
        <v>10431439</v>
      </c>
      <c r="DR20" s="624"/>
      <c r="DS20" s="624"/>
      <c r="DT20" s="624"/>
      <c r="DU20" s="624"/>
      <c r="DV20" s="624"/>
      <c r="DW20" s="624"/>
      <c r="DX20" s="624"/>
      <c r="DY20" s="624"/>
      <c r="DZ20" s="624"/>
      <c r="EA20" s="624"/>
      <c r="EB20" s="624"/>
      <c r="EC20" s="633"/>
    </row>
    <row r="21" spans="2:133" ht="11.25" customHeight="1" x14ac:dyDescent="0.2">
      <c r="B21" s="620" t="s">
        <v>265</v>
      </c>
      <c r="C21" s="621"/>
      <c r="D21" s="621"/>
      <c r="E21" s="621"/>
      <c r="F21" s="621"/>
      <c r="G21" s="621"/>
      <c r="H21" s="621"/>
      <c r="I21" s="621"/>
      <c r="J21" s="621"/>
      <c r="K21" s="621"/>
      <c r="L21" s="621"/>
      <c r="M21" s="621"/>
      <c r="N21" s="621"/>
      <c r="O21" s="621"/>
      <c r="P21" s="621"/>
      <c r="Q21" s="622"/>
      <c r="R21" s="623">
        <v>179233</v>
      </c>
      <c r="S21" s="624"/>
      <c r="T21" s="624"/>
      <c r="U21" s="624"/>
      <c r="V21" s="624"/>
      <c r="W21" s="624"/>
      <c r="X21" s="624"/>
      <c r="Y21" s="625"/>
      <c r="Z21" s="626">
        <v>1.2</v>
      </c>
      <c r="AA21" s="626"/>
      <c r="AB21" s="626"/>
      <c r="AC21" s="626"/>
      <c r="AD21" s="627">
        <v>170877</v>
      </c>
      <c r="AE21" s="627"/>
      <c r="AF21" s="627"/>
      <c r="AG21" s="627"/>
      <c r="AH21" s="627"/>
      <c r="AI21" s="627"/>
      <c r="AJ21" s="627"/>
      <c r="AK21" s="627"/>
      <c r="AL21" s="628">
        <v>1.9</v>
      </c>
      <c r="AM21" s="629"/>
      <c r="AN21" s="629"/>
      <c r="AO21" s="630"/>
      <c r="AP21" s="620" t="s">
        <v>266</v>
      </c>
      <c r="AQ21" s="639"/>
      <c r="AR21" s="639"/>
      <c r="AS21" s="639"/>
      <c r="AT21" s="639"/>
      <c r="AU21" s="639"/>
      <c r="AV21" s="639"/>
      <c r="AW21" s="639"/>
      <c r="AX21" s="639"/>
      <c r="AY21" s="639"/>
      <c r="AZ21" s="639"/>
      <c r="BA21" s="639"/>
      <c r="BB21" s="639"/>
      <c r="BC21" s="639"/>
      <c r="BD21" s="639"/>
      <c r="BE21" s="639"/>
      <c r="BF21" s="640"/>
      <c r="BG21" s="623" t="s">
        <v>122</v>
      </c>
      <c r="BH21" s="624"/>
      <c r="BI21" s="624"/>
      <c r="BJ21" s="624"/>
      <c r="BK21" s="624"/>
      <c r="BL21" s="624"/>
      <c r="BM21" s="624"/>
      <c r="BN21" s="625"/>
      <c r="BO21" s="626" t="s">
        <v>122</v>
      </c>
      <c r="BP21" s="626"/>
      <c r="BQ21" s="626"/>
      <c r="BR21" s="626"/>
      <c r="BS21" s="627" t="s">
        <v>122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2">
      <c r="B22" s="620" t="s">
        <v>267</v>
      </c>
      <c r="C22" s="621"/>
      <c r="D22" s="621"/>
      <c r="E22" s="621"/>
      <c r="F22" s="621"/>
      <c r="G22" s="621"/>
      <c r="H22" s="621"/>
      <c r="I22" s="621"/>
      <c r="J22" s="621"/>
      <c r="K22" s="621"/>
      <c r="L22" s="621"/>
      <c r="M22" s="621"/>
      <c r="N22" s="621"/>
      <c r="O22" s="621"/>
      <c r="P22" s="621"/>
      <c r="Q22" s="622"/>
      <c r="R22" s="623">
        <v>170877</v>
      </c>
      <c r="S22" s="624"/>
      <c r="T22" s="624"/>
      <c r="U22" s="624"/>
      <c r="V22" s="624"/>
      <c r="W22" s="624"/>
      <c r="X22" s="624"/>
      <c r="Y22" s="625"/>
      <c r="Z22" s="626">
        <v>1.1000000000000001</v>
      </c>
      <c r="AA22" s="626"/>
      <c r="AB22" s="626"/>
      <c r="AC22" s="626"/>
      <c r="AD22" s="627">
        <v>170877</v>
      </c>
      <c r="AE22" s="627"/>
      <c r="AF22" s="627"/>
      <c r="AG22" s="627"/>
      <c r="AH22" s="627"/>
      <c r="AI22" s="627"/>
      <c r="AJ22" s="627"/>
      <c r="AK22" s="627"/>
      <c r="AL22" s="628">
        <v>1.9</v>
      </c>
      <c r="AM22" s="629"/>
      <c r="AN22" s="629"/>
      <c r="AO22" s="630"/>
      <c r="AP22" s="620" t="s">
        <v>268</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269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2">
      <c r="B23" s="620" t="s">
        <v>270</v>
      </c>
      <c r="C23" s="621"/>
      <c r="D23" s="621"/>
      <c r="E23" s="621"/>
      <c r="F23" s="621"/>
      <c r="G23" s="621"/>
      <c r="H23" s="621"/>
      <c r="I23" s="621"/>
      <c r="J23" s="621"/>
      <c r="K23" s="621"/>
      <c r="L23" s="621"/>
      <c r="M23" s="621"/>
      <c r="N23" s="621"/>
      <c r="O23" s="621"/>
      <c r="P23" s="621"/>
      <c r="Q23" s="622"/>
      <c r="R23" s="623">
        <v>8356</v>
      </c>
      <c r="S23" s="624"/>
      <c r="T23" s="624"/>
      <c r="U23" s="624"/>
      <c r="V23" s="624"/>
      <c r="W23" s="624"/>
      <c r="X23" s="624"/>
      <c r="Y23" s="625"/>
      <c r="Z23" s="626">
        <v>0.1</v>
      </c>
      <c r="AA23" s="626"/>
      <c r="AB23" s="626"/>
      <c r="AC23" s="626"/>
      <c r="AD23" s="627" t="s">
        <v>122</v>
      </c>
      <c r="AE23" s="627"/>
      <c r="AF23" s="627"/>
      <c r="AG23" s="627"/>
      <c r="AH23" s="627"/>
      <c r="AI23" s="627"/>
      <c r="AJ23" s="627"/>
      <c r="AK23" s="627"/>
      <c r="AL23" s="628" t="s">
        <v>122</v>
      </c>
      <c r="AM23" s="629"/>
      <c r="AN23" s="629"/>
      <c r="AO23" s="630"/>
      <c r="AP23" s="620" t="s">
        <v>271</v>
      </c>
      <c r="AQ23" s="639"/>
      <c r="AR23" s="639"/>
      <c r="AS23" s="639"/>
      <c r="AT23" s="639"/>
      <c r="AU23" s="639"/>
      <c r="AV23" s="639"/>
      <c r="AW23" s="639"/>
      <c r="AX23" s="639"/>
      <c r="AY23" s="639"/>
      <c r="AZ23" s="639"/>
      <c r="BA23" s="639"/>
      <c r="BB23" s="639"/>
      <c r="BC23" s="639"/>
      <c r="BD23" s="639"/>
      <c r="BE23" s="639"/>
      <c r="BF23" s="640"/>
      <c r="BG23" s="623">
        <v>459126</v>
      </c>
      <c r="BH23" s="624"/>
      <c r="BI23" s="624"/>
      <c r="BJ23" s="624"/>
      <c r="BK23" s="624"/>
      <c r="BL23" s="624"/>
      <c r="BM23" s="624"/>
      <c r="BN23" s="625"/>
      <c r="BO23" s="626">
        <v>5.9</v>
      </c>
      <c r="BP23" s="626"/>
      <c r="BQ23" s="626"/>
      <c r="BR23" s="626"/>
      <c r="BS23" s="627" t="s">
        <v>122</v>
      </c>
      <c r="BT23" s="627"/>
      <c r="BU23" s="627"/>
      <c r="BV23" s="627"/>
      <c r="BW23" s="627"/>
      <c r="BX23" s="627"/>
      <c r="BY23" s="627"/>
      <c r="BZ23" s="627"/>
      <c r="CA23" s="627"/>
      <c r="CB23" s="631"/>
      <c r="CD23" s="605" t="s">
        <v>211</v>
      </c>
      <c r="CE23" s="606"/>
      <c r="CF23" s="606"/>
      <c r="CG23" s="606"/>
      <c r="CH23" s="606"/>
      <c r="CI23" s="606"/>
      <c r="CJ23" s="606"/>
      <c r="CK23" s="606"/>
      <c r="CL23" s="606"/>
      <c r="CM23" s="606"/>
      <c r="CN23" s="606"/>
      <c r="CO23" s="606"/>
      <c r="CP23" s="606"/>
      <c r="CQ23" s="607"/>
      <c r="CR23" s="605" t="s">
        <v>272</v>
      </c>
      <c r="CS23" s="606"/>
      <c r="CT23" s="606"/>
      <c r="CU23" s="606"/>
      <c r="CV23" s="606"/>
      <c r="CW23" s="606"/>
      <c r="CX23" s="606"/>
      <c r="CY23" s="607"/>
      <c r="CZ23" s="605" t="s">
        <v>273</v>
      </c>
      <c r="DA23" s="606"/>
      <c r="DB23" s="606"/>
      <c r="DC23" s="607"/>
      <c r="DD23" s="605" t="s">
        <v>274</v>
      </c>
      <c r="DE23" s="606"/>
      <c r="DF23" s="606"/>
      <c r="DG23" s="606"/>
      <c r="DH23" s="606"/>
      <c r="DI23" s="606"/>
      <c r="DJ23" s="606"/>
      <c r="DK23" s="607"/>
      <c r="DL23" s="650" t="s">
        <v>275</v>
      </c>
      <c r="DM23" s="651"/>
      <c r="DN23" s="651"/>
      <c r="DO23" s="651"/>
      <c r="DP23" s="651"/>
      <c r="DQ23" s="651"/>
      <c r="DR23" s="651"/>
      <c r="DS23" s="651"/>
      <c r="DT23" s="651"/>
      <c r="DU23" s="651"/>
      <c r="DV23" s="652"/>
      <c r="DW23" s="605" t="s">
        <v>276</v>
      </c>
      <c r="DX23" s="606"/>
      <c r="DY23" s="606"/>
      <c r="DZ23" s="606"/>
      <c r="EA23" s="606"/>
      <c r="EB23" s="606"/>
      <c r="EC23" s="607"/>
    </row>
    <row r="24" spans="2:133" ht="11.25" customHeight="1" x14ac:dyDescent="0.2">
      <c r="B24" s="620" t="s">
        <v>277</v>
      </c>
      <c r="C24" s="621"/>
      <c r="D24" s="621"/>
      <c r="E24" s="621"/>
      <c r="F24" s="621"/>
      <c r="G24" s="621"/>
      <c r="H24" s="621"/>
      <c r="I24" s="621"/>
      <c r="J24" s="621"/>
      <c r="K24" s="621"/>
      <c r="L24" s="621"/>
      <c r="M24" s="621"/>
      <c r="N24" s="621"/>
      <c r="O24" s="621"/>
      <c r="P24" s="621"/>
      <c r="Q24" s="622"/>
      <c r="R24" s="623" t="s">
        <v>122</v>
      </c>
      <c r="S24" s="624"/>
      <c r="T24" s="624"/>
      <c r="U24" s="624"/>
      <c r="V24" s="624"/>
      <c r="W24" s="624"/>
      <c r="X24" s="624"/>
      <c r="Y24" s="625"/>
      <c r="Z24" s="626" t="s">
        <v>122</v>
      </c>
      <c r="AA24" s="626"/>
      <c r="AB24" s="626"/>
      <c r="AC24" s="626"/>
      <c r="AD24" s="627" t="s">
        <v>122</v>
      </c>
      <c r="AE24" s="627"/>
      <c r="AF24" s="627"/>
      <c r="AG24" s="627"/>
      <c r="AH24" s="627"/>
      <c r="AI24" s="627"/>
      <c r="AJ24" s="627"/>
      <c r="AK24" s="627"/>
      <c r="AL24" s="628" t="s">
        <v>122</v>
      </c>
      <c r="AM24" s="629"/>
      <c r="AN24" s="629"/>
      <c r="AO24" s="630"/>
      <c r="AP24" s="620" t="s">
        <v>278</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279</v>
      </c>
      <c r="CE24" s="610"/>
      <c r="CF24" s="610"/>
      <c r="CG24" s="610"/>
      <c r="CH24" s="610"/>
      <c r="CI24" s="610"/>
      <c r="CJ24" s="610"/>
      <c r="CK24" s="610"/>
      <c r="CL24" s="610"/>
      <c r="CM24" s="610"/>
      <c r="CN24" s="610"/>
      <c r="CO24" s="610"/>
      <c r="CP24" s="610"/>
      <c r="CQ24" s="611"/>
      <c r="CR24" s="612">
        <v>7453567</v>
      </c>
      <c r="CS24" s="613"/>
      <c r="CT24" s="613"/>
      <c r="CU24" s="613"/>
      <c r="CV24" s="613"/>
      <c r="CW24" s="613"/>
      <c r="CX24" s="613"/>
      <c r="CY24" s="614"/>
      <c r="CZ24" s="617">
        <v>51.9</v>
      </c>
      <c r="DA24" s="618"/>
      <c r="DB24" s="618"/>
      <c r="DC24" s="634"/>
      <c r="DD24" s="658">
        <v>5230970</v>
      </c>
      <c r="DE24" s="613"/>
      <c r="DF24" s="613"/>
      <c r="DG24" s="613"/>
      <c r="DH24" s="613"/>
      <c r="DI24" s="613"/>
      <c r="DJ24" s="613"/>
      <c r="DK24" s="614"/>
      <c r="DL24" s="658">
        <v>4808659</v>
      </c>
      <c r="DM24" s="613"/>
      <c r="DN24" s="613"/>
      <c r="DO24" s="613"/>
      <c r="DP24" s="613"/>
      <c r="DQ24" s="613"/>
      <c r="DR24" s="613"/>
      <c r="DS24" s="613"/>
      <c r="DT24" s="613"/>
      <c r="DU24" s="613"/>
      <c r="DV24" s="614"/>
      <c r="DW24" s="617">
        <v>53.2</v>
      </c>
      <c r="DX24" s="618"/>
      <c r="DY24" s="618"/>
      <c r="DZ24" s="618"/>
      <c r="EA24" s="618"/>
      <c r="EB24" s="618"/>
      <c r="EC24" s="619"/>
    </row>
    <row r="25" spans="2:133" ht="11.25" customHeight="1" x14ac:dyDescent="0.2">
      <c r="B25" s="620" t="s">
        <v>280</v>
      </c>
      <c r="C25" s="621"/>
      <c r="D25" s="621"/>
      <c r="E25" s="621"/>
      <c r="F25" s="621"/>
      <c r="G25" s="621"/>
      <c r="H25" s="621"/>
      <c r="I25" s="621"/>
      <c r="J25" s="621"/>
      <c r="K25" s="621"/>
      <c r="L25" s="621"/>
      <c r="M25" s="621"/>
      <c r="N25" s="621"/>
      <c r="O25" s="621"/>
      <c r="P25" s="621"/>
      <c r="Q25" s="622"/>
      <c r="R25" s="623">
        <v>9467582</v>
      </c>
      <c r="S25" s="624"/>
      <c r="T25" s="624"/>
      <c r="U25" s="624"/>
      <c r="V25" s="624"/>
      <c r="W25" s="624"/>
      <c r="X25" s="624"/>
      <c r="Y25" s="625"/>
      <c r="Z25" s="626">
        <v>63</v>
      </c>
      <c r="AA25" s="626"/>
      <c r="AB25" s="626"/>
      <c r="AC25" s="626"/>
      <c r="AD25" s="627">
        <v>9000100</v>
      </c>
      <c r="AE25" s="627"/>
      <c r="AF25" s="627"/>
      <c r="AG25" s="627"/>
      <c r="AH25" s="627"/>
      <c r="AI25" s="627"/>
      <c r="AJ25" s="627"/>
      <c r="AK25" s="627"/>
      <c r="AL25" s="628">
        <v>99.6</v>
      </c>
      <c r="AM25" s="629"/>
      <c r="AN25" s="629"/>
      <c r="AO25" s="630"/>
      <c r="AP25" s="620" t="s">
        <v>281</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282</v>
      </c>
      <c r="CE25" s="621"/>
      <c r="CF25" s="621"/>
      <c r="CG25" s="621"/>
      <c r="CH25" s="621"/>
      <c r="CI25" s="621"/>
      <c r="CJ25" s="621"/>
      <c r="CK25" s="621"/>
      <c r="CL25" s="621"/>
      <c r="CM25" s="621"/>
      <c r="CN25" s="621"/>
      <c r="CO25" s="621"/>
      <c r="CP25" s="621"/>
      <c r="CQ25" s="622"/>
      <c r="CR25" s="623">
        <v>3459070</v>
      </c>
      <c r="CS25" s="655"/>
      <c r="CT25" s="655"/>
      <c r="CU25" s="655"/>
      <c r="CV25" s="655"/>
      <c r="CW25" s="655"/>
      <c r="CX25" s="655"/>
      <c r="CY25" s="656"/>
      <c r="CZ25" s="628">
        <v>24.1</v>
      </c>
      <c r="DA25" s="653"/>
      <c r="DB25" s="653"/>
      <c r="DC25" s="657"/>
      <c r="DD25" s="632">
        <v>3200102</v>
      </c>
      <c r="DE25" s="655"/>
      <c r="DF25" s="655"/>
      <c r="DG25" s="655"/>
      <c r="DH25" s="655"/>
      <c r="DI25" s="655"/>
      <c r="DJ25" s="655"/>
      <c r="DK25" s="656"/>
      <c r="DL25" s="632">
        <v>3151979</v>
      </c>
      <c r="DM25" s="655"/>
      <c r="DN25" s="655"/>
      <c r="DO25" s="655"/>
      <c r="DP25" s="655"/>
      <c r="DQ25" s="655"/>
      <c r="DR25" s="655"/>
      <c r="DS25" s="655"/>
      <c r="DT25" s="655"/>
      <c r="DU25" s="655"/>
      <c r="DV25" s="656"/>
      <c r="DW25" s="628">
        <v>34.9</v>
      </c>
      <c r="DX25" s="653"/>
      <c r="DY25" s="653"/>
      <c r="DZ25" s="653"/>
      <c r="EA25" s="653"/>
      <c r="EB25" s="653"/>
      <c r="EC25" s="654"/>
    </row>
    <row r="26" spans="2:133" ht="11.25" customHeight="1" x14ac:dyDescent="0.2">
      <c r="B26" s="620" t="s">
        <v>283</v>
      </c>
      <c r="C26" s="621"/>
      <c r="D26" s="621"/>
      <c r="E26" s="621"/>
      <c r="F26" s="621"/>
      <c r="G26" s="621"/>
      <c r="H26" s="621"/>
      <c r="I26" s="621"/>
      <c r="J26" s="621"/>
      <c r="K26" s="621"/>
      <c r="L26" s="621"/>
      <c r="M26" s="621"/>
      <c r="N26" s="621"/>
      <c r="O26" s="621"/>
      <c r="P26" s="621"/>
      <c r="Q26" s="622"/>
      <c r="R26" s="623">
        <v>5382</v>
      </c>
      <c r="S26" s="624"/>
      <c r="T26" s="624"/>
      <c r="U26" s="624"/>
      <c r="V26" s="624"/>
      <c r="W26" s="624"/>
      <c r="X26" s="624"/>
      <c r="Y26" s="625"/>
      <c r="Z26" s="626">
        <v>0</v>
      </c>
      <c r="AA26" s="626"/>
      <c r="AB26" s="626"/>
      <c r="AC26" s="626"/>
      <c r="AD26" s="627">
        <v>5382</v>
      </c>
      <c r="AE26" s="627"/>
      <c r="AF26" s="627"/>
      <c r="AG26" s="627"/>
      <c r="AH26" s="627"/>
      <c r="AI26" s="627"/>
      <c r="AJ26" s="627"/>
      <c r="AK26" s="627"/>
      <c r="AL26" s="628">
        <v>0.1</v>
      </c>
      <c r="AM26" s="629"/>
      <c r="AN26" s="629"/>
      <c r="AO26" s="630"/>
      <c r="AP26" s="620" t="s">
        <v>284</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285</v>
      </c>
      <c r="CE26" s="621"/>
      <c r="CF26" s="621"/>
      <c r="CG26" s="621"/>
      <c r="CH26" s="621"/>
      <c r="CI26" s="621"/>
      <c r="CJ26" s="621"/>
      <c r="CK26" s="621"/>
      <c r="CL26" s="621"/>
      <c r="CM26" s="621"/>
      <c r="CN26" s="621"/>
      <c r="CO26" s="621"/>
      <c r="CP26" s="621"/>
      <c r="CQ26" s="622"/>
      <c r="CR26" s="623">
        <v>2208005</v>
      </c>
      <c r="CS26" s="624"/>
      <c r="CT26" s="624"/>
      <c r="CU26" s="624"/>
      <c r="CV26" s="624"/>
      <c r="CW26" s="624"/>
      <c r="CX26" s="624"/>
      <c r="CY26" s="625"/>
      <c r="CZ26" s="628">
        <v>15.4</v>
      </c>
      <c r="DA26" s="653"/>
      <c r="DB26" s="653"/>
      <c r="DC26" s="657"/>
      <c r="DD26" s="632">
        <v>2061103</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3"/>
      <c r="DY26" s="653"/>
      <c r="DZ26" s="653"/>
      <c r="EA26" s="653"/>
      <c r="EB26" s="653"/>
      <c r="EC26" s="654"/>
    </row>
    <row r="27" spans="2:133" ht="11.25" customHeight="1" x14ac:dyDescent="0.2">
      <c r="B27" s="620" t="s">
        <v>286</v>
      </c>
      <c r="C27" s="621"/>
      <c r="D27" s="621"/>
      <c r="E27" s="621"/>
      <c r="F27" s="621"/>
      <c r="G27" s="621"/>
      <c r="H27" s="621"/>
      <c r="I27" s="621"/>
      <c r="J27" s="621"/>
      <c r="K27" s="621"/>
      <c r="L27" s="621"/>
      <c r="M27" s="621"/>
      <c r="N27" s="621"/>
      <c r="O27" s="621"/>
      <c r="P27" s="621"/>
      <c r="Q27" s="622"/>
      <c r="R27" s="623">
        <v>22870</v>
      </c>
      <c r="S27" s="624"/>
      <c r="T27" s="624"/>
      <c r="U27" s="624"/>
      <c r="V27" s="624"/>
      <c r="W27" s="624"/>
      <c r="X27" s="624"/>
      <c r="Y27" s="625"/>
      <c r="Z27" s="626">
        <v>0.2</v>
      </c>
      <c r="AA27" s="626"/>
      <c r="AB27" s="626"/>
      <c r="AC27" s="626"/>
      <c r="AD27" s="627" t="s">
        <v>122</v>
      </c>
      <c r="AE27" s="627"/>
      <c r="AF27" s="627"/>
      <c r="AG27" s="627"/>
      <c r="AH27" s="627"/>
      <c r="AI27" s="627"/>
      <c r="AJ27" s="627"/>
      <c r="AK27" s="627"/>
      <c r="AL27" s="628" t="s">
        <v>122</v>
      </c>
      <c r="AM27" s="629"/>
      <c r="AN27" s="629"/>
      <c r="AO27" s="630"/>
      <c r="AP27" s="620" t="s">
        <v>287</v>
      </c>
      <c r="AQ27" s="621"/>
      <c r="AR27" s="621"/>
      <c r="AS27" s="621"/>
      <c r="AT27" s="621"/>
      <c r="AU27" s="621"/>
      <c r="AV27" s="621"/>
      <c r="AW27" s="621"/>
      <c r="AX27" s="621"/>
      <c r="AY27" s="621"/>
      <c r="AZ27" s="621"/>
      <c r="BA27" s="621"/>
      <c r="BB27" s="621"/>
      <c r="BC27" s="621"/>
      <c r="BD27" s="621"/>
      <c r="BE27" s="621"/>
      <c r="BF27" s="622"/>
      <c r="BG27" s="623">
        <v>7801134</v>
      </c>
      <c r="BH27" s="624"/>
      <c r="BI27" s="624"/>
      <c r="BJ27" s="624"/>
      <c r="BK27" s="624"/>
      <c r="BL27" s="624"/>
      <c r="BM27" s="624"/>
      <c r="BN27" s="625"/>
      <c r="BO27" s="626">
        <v>100</v>
      </c>
      <c r="BP27" s="626"/>
      <c r="BQ27" s="626"/>
      <c r="BR27" s="626"/>
      <c r="BS27" s="627">
        <v>78822</v>
      </c>
      <c r="BT27" s="627"/>
      <c r="BU27" s="627"/>
      <c r="BV27" s="627"/>
      <c r="BW27" s="627"/>
      <c r="BX27" s="627"/>
      <c r="BY27" s="627"/>
      <c r="BZ27" s="627"/>
      <c r="CA27" s="627"/>
      <c r="CB27" s="631"/>
      <c r="CD27" s="620" t="s">
        <v>288</v>
      </c>
      <c r="CE27" s="621"/>
      <c r="CF27" s="621"/>
      <c r="CG27" s="621"/>
      <c r="CH27" s="621"/>
      <c r="CI27" s="621"/>
      <c r="CJ27" s="621"/>
      <c r="CK27" s="621"/>
      <c r="CL27" s="621"/>
      <c r="CM27" s="621"/>
      <c r="CN27" s="621"/>
      <c r="CO27" s="621"/>
      <c r="CP27" s="621"/>
      <c r="CQ27" s="622"/>
      <c r="CR27" s="623">
        <v>3228954</v>
      </c>
      <c r="CS27" s="655"/>
      <c r="CT27" s="655"/>
      <c r="CU27" s="655"/>
      <c r="CV27" s="655"/>
      <c r="CW27" s="655"/>
      <c r="CX27" s="655"/>
      <c r="CY27" s="656"/>
      <c r="CZ27" s="628">
        <v>22.5</v>
      </c>
      <c r="DA27" s="653"/>
      <c r="DB27" s="653"/>
      <c r="DC27" s="657"/>
      <c r="DD27" s="632">
        <v>1276956</v>
      </c>
      <c r="DE27" s="655"/>
      <c r="DF27" s="655"/>
      <c r="DG27" s="655"/>
      <c r="DH27" s="655"/>
      <c r="DI27" s="655"/>
      <c r="DJ27" s="655"/>
      <c r="DK27" s="656"/>
      <c r="DL27" s="632">
        <v>902768</v>
      </c>
      <c r="DM27" s="655"/>
      <c r="DN27" s="655"/>
      <c r="DO27" s="655"/>
      <c r="DP27" s="655"/>
      <c r="DQ27" s="655"/>
      <c r="DR27" s="655"/>
      <c r="DS27" s="655"/>
      <c r="DT27" s="655"/>
      <c r="DU27" s="655"/>
      <c r="DV27" s="656"/>
      <c r="DW27" s="628">
        <v>10</v>
      </c>
      <c r="DX27" s="653"/>
      <c r="DY27" s="653"/>
      <c r="DZ27" s="653"/>
      <c r="EA27" s="653"/>
      <c r="EB27" s="653"/>
      <c r="EC27" s="654"/>
    </row>
    <row r="28" spans="2:133" ht="11.25" customHeight="1" x14ac:dyDescent="0.2">
      <c r="B28" s="620" t="s">
        <v>289</v>
      </c>
      <c r="C28" s="621"/>
      <c r="D28" s="621"/>
      <c r="E28" s="621"/>
      <c r="F28" s="621"/>
      <c r="G28" s="621"/>
      <c r="H28" s="621"/>
      <c r="I28" s="621"/>
      <c r="J28" s="621"/>
      <c r="K28" s="621"/>
      <c r="L28" s="621"/>
      <c r="M28" s="621"/>
      <c r="N28" s="621"/>
      <c r="O28" s="621"/>
      <c r="P28" s="621"/>
      <c r="Q28" s="622"/>
      <c r="R28" s="623">
        <v>222813</v>
      </c>
      <c r="S28" s="624"/>
      <c r="T28" s="624"/>
      <c r="U28" s="624"/>
      <c r="V28" s="624"/>
      <c r="W28" s="624"/>
      <c r="X28" s="624"/>
      <c r="Y28" s="625"/>
      <c r="Z28" s="626">
        <v>1.5</v>
      </c>
      <c r="AA28" s="626"/>
      <c r="AB28" s="626"/>
      <c r="AC28" s="626"/>
      <c r="AD28" s="627">
        <v>33410</v>
      </c>
      <c r="AE28" s="627"/>
      <c r="AF28" s="627"/>
      <c r="AG28" s="627"/>
      <c r="AH28" s="627"/>
      <c r="AI28" s="627"/>
      <c r="AJ28" s="627"/>
      <c r="AK28" s="627"/>
      <c r="AL28" s="628">
        <v>0.4</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290</v>
      </c>
      <c r="CE28" s="621"/>
      <c r="CF28" s="621"/>
      <c r="CG28" s="621"/>
      <c r="CH28" s="621"/>
      <c r="CI28" s="621"/>
      <c r="CJ28" s="621"/>
      <c r="CK28" s="621"/>
      <c r="CL28" s="621"/>
      <c r="CM28" s="621"/>
      <c r="CN28" s="621"/>
      <c r="CO28" s="621"/>
      <c r="CP28" s="621"/>
      <c r="CQ28" s="622"/>
      <c r="CR28" s="623">
        <v>765543</v>
      </c>
      <c r="CS28" s="624"/>
      <c r="CT28" s="624"/>
      <c r="CU28" s="624"/>
      <c r="CV28" s="624"/>
      <c r="CW28" s="624"/>
      <c r="CX28" s="624"/>
      <c r="CY28" s="625"/>
      <c r="CZ28" s="628">
        <v>5.3</v>
      </c>
      <c r="DA28" s="653"/>
      <c r="DB28" s="653"/>
      <c r="DC28" s="657"/>
      <c r="DD28" s="632">
        <v>753912</v>
      </c>
      <c r="DE28" s="624"/>
      <c r="DF28" s="624"/>
      <c r="DG28" s="624"/>
      <c r="DH28" s="624"/>
      <c r="DI28" s="624"/>
      <c r="DJ28" s="624"/>
      <c r="DK28" s="625"/>
      <c r="DL28" s="632">
        <v>753912</v>
      </c>
      <c r="DM28" s="624"/>
      <c r="DN28" s="624"/>
      <c r="DO28" s="624"/>
      <c r="DP28" s="624"/>
      <c r="DQ28" s="624"/>
      <c r="DR28" s="624"/>
      <c r="DS28" s="624"/>
      <c r="DT28" s="624"/>
      <c r="DU28" s="624"/>
      <c r="DV28" s="625"/>
      <c r="DW28" s="628">
        <v>8.3000000000000007</v>
      </c>
      <c r="DX28" s="653"/>
      <c r="DY28" s="653"/>
      <c r="DZ28" s="653"/>
      <c r="EA28" s="653"/>
      <c r="EB28" s="653"/>
      <c r="EC28" s="654"/>
    </row>
    <row r="29" spans="2:133" ht="11.25" customHeight="1" x14ac:dyDescent="0.2">
      <c r="B29" s="620" t="s">
        <v>291</v>
      </c>
      <c r="C29" s="621"/>
      <c r="D29" s="621"/>
      <c r="E29" s="621"/>
      <c r="F29" s="621"/>
      <c r="G29" s="621"/>
      <c r="H29" s="621"/>
      <c r="I29" s="621"/>
      <c r="J29" s="621"/>
      <c r="K29" s="621"/>
      <c r="L29" s="621"/>
      <c r="M29" s="621"/>
      <c r="N29" s="621"/>
      <c r="O29" s="621"/>
      <c r="P29" s="621"/>
      <c r="Q29" s="622"/>
      <c r="R29" s="623">
        <v>90899</v>
      </c>
      <c r="S29" s="624"/>
      <c r="T29" s="624"/>
      <c r="U29" s="624"/>
      <c r="V29" s="624"/>
      <c r="W29" s="624"/>
      <c r="X29" s="624"/>
      <c r="Y29" s="625"/>
      <c r="Z29" s="626">
        <v>0.6</v>
      </c>
      <c r="AA29" s="626"/>
      <c r="AB29" s="626"/>
      <c r="AC29" s="626"/>
      <c r="AD29" s="627" t="s">
        <v>122</v>
      </c>
      <c r="AE29" s="627"/>
      <c r="AF29" s="627"/>
      <c r="AG29" s="627"/>
      <c r="AH29" s="627"/>
      <c r="AI29" s="627"/>
      <c r="AJ29" s="627"/>
      <c r="AK29" s="627"/>
      <c r="AL29" s="628" t="s">
        <v>122</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292</v>
      </c>
      <c r="CE29" s="660"/>
      <c r="CF29" s="620" t="s">
        <v>66</v>
      </c>
      <c r="CG29" s="621"/>
      <c r="CH29" s="621"/>
      <c r="CI29" s="621"/>
      <c r="CJ29" s="621"/>
      <c r="CK29" s="621"/>
      <c r="CL29" s="621"/>
      <c r="CM29" s="621"/>
      <c r="CN29" s="621"/>
      <c r="CO29" s="621"/>
      <c r="CP29" s="621"/>
      <c r="CQ29" s="622"/>
      <c r="CR29" s="623">
        <v>765543</v>
      </c>
      <c r="CS29" s="655"/>
      <c r="CT29" s="655"/>
      <c r="CU29" s="655"/>
      <c r="CV29" s="655"/>
      <c r="CW29" s="655"/>
      <c r="CX29" s="655"/>
      <c r="CY29" s="656"/>
      <c r="CZ29" s="628">
        <v>5.3</v>
      </c>
      <c r="DA29" s="653"/>
      <c r="DB29" s="653"/>
      <c r="DC29" s="657"/>
      <c r="DD29" s="632">
        <v>753912</v>
      </c>
      <c r="DE29" s="655"/>
      <c r="DF29" s="655"/>
      <c r="DG29" s="655"/>
      <c r="DH29" s="655"/>
      <c r="DI29" s="655"/>
      <c r="DJ29" s="655"/>
      <c r="DK29" s="656"/>
      <c r="DL29" s="632">
        <v>753912</v>
      </c>
      <c r="DM29" s="655"/>
      <c r="DN29" s="655"/>
      <c r="DO29" s="655"/>
      <c r="DP29" s="655"/>
      <c r="DQ29" s="655"/>
      <c r="DR29" s="655"/>
      <c r="DS29" s="655"/>
      <c r="DT29" s="655"/>
      <c r="DU29" s="655"/>
      <c r="DV29" s="656"/>
      <c r="DW29" s="628">
        <v>8.3000000000000007</v>
      </c>
      <c r="DX29" s="653"/>
      <c r="DY29" s="653"/>
      <c r="DZ29" s="653"/>
      <c r="EA29" s="653"/>
      <c r="EB29" s="653"/>
      <c r="EC29" s="654"/>
    </row>
    <row r="30" spans="2:133" ht="11.25" customHeight="1" x14ac:dyDescent="0.2">
      <c r="B30" s="620" t="s">
        <v>293</v>
      </c>
      <c r="C30" s="621"/>
      <c r="D30" s="621"/>
      <c r="E30" s="621"/>
      <c r="F30" s="621"/>
      <c r="G30" s="621"/>
      <c r="H30" s="621"/>
      <c r="I30" s="621"/>
      <c r="J30" s="621"/>
      <c r="K30" s="621"/>
      <c r="L30" s="621"/>
      <c r="M30" s="621"/>
      <c r="N30" s="621"/>
      <c r="O30" s="621"/>
      <c r="P30" s="621"/>
      <c r="Q30" s="622"/>
      <c r="R30" s="623">
        <v>2158794</v>
      </c>
      <c r="S30" s="624"/>
      <c r="T30" s="624"/>
      <c r="U30" s="624"/>
      <c r="V30" s="624"/>
      <c r="W30" s="624"/>
      <c r="X30" s="624"/>
      <c r="Y30" s="625"/>
      <c r="Z30" s="626">
        <v>14.4</v>
      </c>
      <c r="AA30" s="626"/>
      <c r="AB30" s="626"/>
      <c r="AC30" s="626"/>
      <c r="AD30" s="627" t="s">
        <v>122</v>
      </c>
      <c r="AE30" s="627"/>
      <c r="AF30" s="627"/>
      <c r="AG30" s="627"/>
      <c r="AH30" s="627"/>
      <c r="AI30" s="627"/>
      <c r="AJ30" s="627"/>
      <c r="AK30" s="627"/>
      <c r="AL30" s="628" t="s">
        <v>122</v>
      </c>
      <c r="AM30" s="629"/>
      <c r="AN30" s="629"/>
      <c r="AO30" s="630"/>
      <c r="AP30" s="605" t="s">
        <v>211</v>
      </c>
      <c r="AQ30" s="606"/>
      <c r="AR30" s="606"/>
      <c r="AS30" s="606"/>
      <c r="AT30" s="606"/>
      <c r="AU30" s="606"/>
      <c r="AV30" s="606"/>
      <c r="AW30" s="606"/>
      <c r="AX30" s="606"/>
      <c r="AY30" s="606"/>
      <c r="AZ30" s="606"/>
      <c r="BA30" s="606"/>
      <c r="BB30" s="606"/>
      <c r="BC30" s="606"/>
      <c r="BD30" s="606"/>
      <c r="BE30" s="606"/>
      <c r="BF30" s="607"/>
      <c r="BG30" s="605" t="s">
        <v>294</v>
      </c>
      <c r="BH30" s="665"/>
      <c r="BI30" s="665"/>
      <c r="BJ30" s="665"/>
      <c r="BK30" s="665"/>
      <c r="BL30" s="665"/>
      <c r="BM30" s="665"/>
      <c r="BN30" s="665"/>
      <c r="BO30" s="665"/>
      <c r="BP30" s="665"/>
      <c r="BQ30" s="666"/>
      <c r="BR30" s="605" t="s">
        <v>295</v>
      </c>
      <c r="BS30" s="665"/>
      <c r="BT30" s="665"/>
      <c r="BU30" s="665"/>
      <c r="BV30" s="665"/>
      <c r="BW30" s="665"/>
      <c r="BX30" s="665"/>
      <c r="BY30" s="665"/>
      <c r="BZ30" s="665"/>
      <c r="CA30" s="665"/>
      <c r="CB30" s="666"/>
      <c r="CD30" s="661"/>
      <c r="CE30" s="662"/>
      <c r="CF30" s="620" t="s">
        <v>296</v>
      </c>
      <c r="CG30" s="621"/>
      <c r="CH30" s="621"/>
      <c r="CI30" s="621"/>
      <c r="CJ30" s="621"/>
      <c r="CK30" s="621"/>
      <c r="CL30" s="621"/>
      <c r="CM30" s="621"/>
      <c r="CN30" s="621"/>
      <c r="CO30" s="621"/>
      <c r="CP30" s="621"/>
      <c r="CQ30" s="622"/>
      <c r="CR30" s="623">
        <v>743461</v>
      </c>
      <c r="CS30" s="624"/>
      <c r="CT30" s="624"/>
      <c r="CU30" s="624"/>
      <c r="CV30" s="624"/>
      <c r="CW30" s="624"/>
      <c r="CX30" s="624"/>
      <c r="CY30" s="625"/>
      <c r="CZ30" s="628">
        <v>5.2</v>
      </c>
      <c r="DA30" s="653"/>
      <c r="DB30" s="653"/>
      <c r="DC30" s="657"/>
      <c r="DD30" s="632">
        <v>733184</v>
      </c>
      <c r="DE30" s="624"/>
      <c r="DF30" s="624"/>
      <c r="DG30" s="624"/>
      <c r="DH30" s="624"/>
      <c r="DI30" s="624"/>
      <c r="DJ30" s="624"/>
      <c r="DK30" s="625"/>
      <c r="DL30" s="632">
        <v>733184</v>
      </c>
      <c r="DM30" s="624"/>
      <c r="DN30" s="624"/>
      <c r="DO30" s="624"/>
      <c r="DP30" s="624"/>
      <c r="DQ30" s="624"/>
      <c r="DR30" s="624"/>
      <c r="DS30" s="624"/>
      <c r="DT30" s="624"/>
      <c r="DU30" s="624"/>
      <c r="DV30" s="625"/>
      <c r="DW30" s="628">
        <v>8.1</v>
      </c>
      <c r="DX30" s="653"/>
      <c r="DY30" s="653"/>
      <c r="DZ30" s="653"/>
      <c r="EA30" s="653"/>
      <c r="EB30" s="653"/>
      <c r="EC30" s="654"/>
    </row>
    <row r="31" spans="2:133" ht="11.25" customHeight="1" x14ac:dyDescent="0.2">
      <c r="B31" s="636" t="s">
        <v>297</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69" t="s">
        <v>298</v>
      </c>
      <c r="AQ31" s="670"/>
      <c r="AR31" s="670"/>
      <c r="AS31" s="670"/>
      <c r="AT31" s="675" t="s">
        <v>299</v>
      </c>
      <c r="AU31" s="218"/>
      <c r="AV31" s="218"/>
      <c r="AW31" s="218"/>
      <c r="AX31" s="609" t="s">
        <v>177</v>
      </c>
      <c r="AY31" s="610"/>
      <c r="AZ31" s="610"/>
      <c r="BA31" s="610"/>
      <c r="BB31" s="610"/>
      <c r="BC31" s="610"/>
      <c r="BD31" s="610"/>
      <c r="BE31" s="610"/>
      <c r="BF31" s="611"/>
      <c r="BG31" s="679">
        <v>99.3</v>
      </c>
      <c r="BH31" s="667"/>
      <c r="BI31" s="667"/>
      <c r="BJ31" s="667"/>
      <c r="BK31" s="667"/>
      <c r="BL31" s="667"/>
      <c r="BM31" s="618">
        <v>97.3</v>
      </c>
      <c r="BN31" s="667"/>
      <c r="BO31" s="667"/>
      <c r="BP31" s="667"/>
      <c r="BQ31" s="668"/>
      <c r="BR31" s="679">
        <v>99.2</v>
      </c>
      <c r="BS31" s="667"/>
      <c r="BT31" s="667"/>
      <c r="BU31" s="667"/>
      <c r="BV31" s="667"/>
      <c r="BW31" s="667"/>
      <c r="BX31" s="618">
        <v>97.1</v>
      </c>
      <c r="BY31" s="667"/>
      <c r="BZ31" s="667"/>
      <c r="CA31" s="667"/>
      <c r="CB31" s="668"/>
      <c r="CD31" s="661"/>
      <c r="CE31" s="662"/>
      <c r="CF31" s="620" t="s">
        <v>300</v>
      </c>
      <c r="CG31" s="621"/>
      <c r="CH31" s="621"/>
      <c r="CI31" s="621"/>
      <c r="CJ31" s="621"/>
      <c r="CK31" s="621"/>
      <c r="CL31" s="621"/>
      <c r="CM31" s="621"/>
      <c r="CN31" s="621"/>
      <c r="CO31" s="621"/>
      <c r="CP31" s="621"/>
      <c r="CQ31" s="622"/>
      <c r="CR31" s="623">
        <v>22082</v>
      </c>
      <c r="CS31" s="655"/>
      <c r="CT31" s="655"/>
      <c r="CU31" s="655"/>
      <c r="CV31" s="655"/>
      <c r="CW31" s="655"/>
      <c r="CX31" s="655"/>
      <c r="CY31" s="656"/>
      <c r="CZ31" s="628">
        <v>0.2</v>
      </c>
      <c r="DA31" s="653"/>
      <c r="DB31" s="653"/>
      <c r="DC31" s="657"/>
      <c r="DD31" s="632">
        <v>20728</v>
      </c>
      <c r="DE31" s="655"/>
      <c r="DF31" s="655"/>
      <c r="DG31" s="655"/>
      <c r="DH31" s="655"/>
      <c r="DI31" s="655"/>
      <c r="DJ31" s="655"/>
      <c r="DK31" s="656"/>
      <c r="DL31" s="632">
        <v>20728</v>
      </c>
      <c r="DM31" s="655"/>
      <c r="DN31" s="655"/>
      <c r="DO31" s="655"/>
      <c r="DP31" s="655"/>
      <c r="DQ31" s="655"/>
      <c r="DR31" s="655"/>
      <c r="DS31" s="655"/>
      <c r="DT31" s="655"/>
      <c r="DU31" s="655"/>
      <c r="DV31" s="656"/>
      <c r="DW31" s="628">
        <v>0.2</v>
      </c>
      <c r="DX31" s="653"/>
      <c r="DY31" s="653"/>
      <c r="DZ31" s="653"/>
      <c r="EA31" s="653"/>
      <c r="EB31" s="653"/>
      <c r="EC31" s="654"/>
    </row>
    <row r="32" spans="2:133" ht="11.25" customHeight="1" x14ac:dyDescent="0.2">
      <c r="B32" s="620" t="s">
        <v>301</v>
      </c>
      <c r="C32" s="621"/>
      <c r="D32" s="621"/>
      <c r="E32" s="621"/>
      <c r="F32" s="621"/>
      <c r="G32" s="621"/>
      <c r="H32" s="621"/>
      <c r="I32" s="621"/>
      <c r="J32" s="621"/>
      <c r="K32" s="621"/>
      <c r="L32" s="621"/>
      <c r="M32" s="621"/>
      <c r="N32" s="621"/>
      <c r="O32" s="621"/>
      <c r="P32" s="621"/>
      <c r="Q32" s="622"/>
      <c r="R32" s="623">
        <v>1091484</v>
      </c>
      <c r="S32" s="624"/>
      <c r="T32" s="624"/>
      <c r="U32" s="624"/>
      <c r="V32" s="624"/>
      <c r="W32" s="624"/>
      <c r="X32" s="624"/>
      <c r="Y32" s="625"/>
      <c r="Z32" s="626">
        <v>7.3</v>
      </c>
      <c r="AA32" s="626"/>
      <c r="AB32" s="626"/>
      <c r="AC32" s="626"/>
      <c r="AD32" s="627" t="s">
        <v>122</v>
      </c>
      <c r="AE32" s="627"/>
      <c r="AF32" s="627"/>
      <c r="AG32" s="627"/>
      <c r="AH32" s="627"/>
      <c r="AI32" s="627"/>
      <c r="AJ32" s="627"/>
      <c r="AK32" s="627"/>
      <c r="AL32" s="628" t="s">
        <v>122</v>
      </c>
      <c r="AM32" s="629"/>
      <c r="AN32" s="629"/>
      <c r="AO32" s="630"/>
      <c r="AP32" s="671"/>
      <c r="AQ32" s="672"/>
      <c r="AR32" s="672"/>
      <c r="AS32" s="672"/>
      <c r="AT32" s="676"/>
      <c r="AU32" s="214" t="s">
        <v>302</v>
      </c>
      <c r="AX32" s="620" t="s">
        <v>303</v>
      </c>
      <c r="AY32" s="621"/>
      <c r="AZ32" s="621"/>
      <c r="BA32" s="621"/>
      <c r="BB32" s="621"/>
      <c r="BC32" s="621"/>
      <c r="BD32" s="621"/>
      <c r="BE32" s="621"/>
      <c r="BF32" s="622"/>
      <c r="BG32" s="680">
        <v>98.6</v>
      </c>
      <c r="BH32" s="655"/>
      <c r="BI32" s="655"/>
      <c r="BJ32" s="655"/>
      <c r="BK32" s="655"/>
      <c r="BL32" s="655"/>
      <c r="BM32" s="629">
        <v>95</v>
      </c>
      <c r="BN32" s="655"/>
      <c r="BO32" s="655"/>
      <c r="BP32" s="655"/>
      <c r="BQ32" s="678"/>
      <c r="BR32" s="680">
        <v>98.5</v>
      </c>
      <c r="BS32" s="655"/>
      <c r="BT32" s="655"/>
      <c r="BU32" s="655"/>
      <c r="BV32" s="655"/>
      <c r="BW32" s="655"/>
      <c r="BX32" s="629">
        <v>95</v>
      </c>
      <c r="BY32" s="655"/>
      <c r="BZ32" s="655"/>
      <c r="CA32" s="655"/>
      <c r="CB32" s="678"/>
      <c r="CD32" s="663"/>
      <c r="CE32" s="664"/>
      <c r="CF32" s="620" t="s">
        <v>304</v>
      </c>
      <c r="CG32" s="621"/>
      <c r="CH32" s="621"/>
      <c r="CI32" s="621"/>
      <c r="CJ32" s="621"/>
      <c r="CK32" s="621"/>
      <c r="CL32" s="621"/>
      <c r="CM32" s="621"/>
      <c r="CN32" s="621"/>
      <c r="CO32" s="621"/>
      <c r="CP32" s="621"/>
      <c r="CQ32" s="622"/>
      <c r="CR32" s="623" t="s">
        <v>122</v>
      </c>
      <c r="CS32" s="624"/>
      <c r="CT32" s="624"/>
      <c r="CU32" s="624"/>
      <c r="CV32" s="624"/>
      <c r="CW32" s="624"/>
      <c r="CX32" s="624"/>
      <c r="CY32" s="625"/>
      <c r="CZ32" s="628" t="s">
        <v>122</v>
      </c>
      <c r="DA32" s="653"/>
      <c r="DB32" s="653"/>
      <c r="DC32" s="657"/>
      <c r="DD32" s="632" t="s">
        <v>122</v>
      </c>
      <c r="DE32" s="624"/>
      <c r="DF32" s="624"/>
      <c r="DG32" s="624"/>
      <c r="DH32" s="624"/>
      <c r="DI32" s="624"/>
      <c r="DJ32" s="624"/>
      <c r="DK32" s="625"/>
      <c r="DL32" s="632" t="s">
        <v>122</v>
      </c>
      <c r="DM32" s="624"/>
      <c r="DN32" s="624"/>
      <c r="DO32" s="624"/>
      <c r="DP32" s="624"/>
      <c r="DQ32" s="624"/>
      <c r="DR32" s="624"/>
      <c r="DS32" s="624"/>
      <c r="DT32" s="624"/>
      <c r="DU32" s="624"/>
      <c r="DV32" s="625"/>
      <c r="DW32" s="628" t="s">
        <v>122</v>
      </c>
      <c r="DX32" s="653"/>
      <c r="DY32" s="653"/>
      <c r="DZ32" s="653"/>
      <c r="EA32" s="653"/>
      <c r="EB32" s="653"/>
      <c r="EC32" s="654"/>
    </row>
    <row r="33" spans="2:133" ht="11.25" customHeight="1" x14ac:dyDescent="0.2">
      <c r="B33" s="620" t="s">
        <v>305</v>
      </c>
      <c r="C33" s="621"/>
      <c r="D33" s="621"/>
      <c r="E33" s="621"/>
      <c r="F33" s="621"/>
      <c r="G33" s="621"/>
      <c r="H33" s="621"/>
      <c r="I33" s="621"/>
      <c r="J33" s="621"/>
      <c r="K33" s="621"/>
      <c r="L33" s="621"/>
      <c r="M33" s="621"/>
      <c r="N33" s="621"/>
      <c r="O33" s="621"/>
      <c r="P33" s="621"/>
      <c r="Q33" s="622"/>
      <c r="R33" s="623">
        <v>2023</v>
      </c>
      <c r="S33" s="624"/>
      <c r="T33" s="624"/>
      <c r="U33" s="624"/>
      <c r="V33" s="624"/>
      <c r="W33" s="624"/>
      <c r="X33" s="624"/>
      <c r="Y33" s="625"/>
      <c r="Z33" s="626">
        <v>0</v>
      </c>
      <c r="AA33" s="626"/>
      <c r="AB33" s="626"/>
      <c r="AC33" s="626"/>
      <c r="AD33" s="627">
        <v>480</v>
      </c>
      <c r="AE33" s="627"/>
      <c r="AF33" s="627"/>
      <c r="AG33" s="627"/>
      <c r="AH33" s="627"/>
      <c r="AI33" s="627"/>
      <c r="AJ33" s="627"/>
      <c r="AK33" s="627"/>
      <c r="AL33" s="628">
        <v>0</v>
      </c>
      <c r="AM33" s="629"/>
      <c r="AN33" s="629"/>
      <c r="AO33" s="630"/>
      <c r="AP33" s="673"/>
      <c r="AQ33" s="674"/>
      <c r="AR33" s="674"/>
      <c r="AS33" s="674"/>
      <c r="AT33" s="677"/>
      <c r="AU33" s="219"/>
      <c r="AV33" s="219"/>
      <c r="AW33" s="219"/>
      <c r="AX33" s="644" t="s">
        <v>306</v>
      </c>
      <c r="AY33" s="645"/>
      <c r="AZ33" s="645"/>
      <c r="BA33" s="645"/>
      <c r="BB33" s="645"/>
      <c r="BC33" s="645"/>
      <c r="BD33" s="645"/>
      <c r="BE33" s="645"/>
      <c r="BF33" s="646"/>
      <c r="BG33" s="681">
        <v>99.6</v>
      </c>
      <c r="BH33" s="682"/>
      <c r="BI33" s="682"/>
      <c r="BJ33" s="682"/>
      <c r="BK33" s="682"/>
      <c r="BL33" s="682"/>
      <c r="BM33" s="683">
        <v>98.5</v>
      </c>
      <c r="BN33" s="682"/>
      <c r="BO33" s="682"/>
      <c r="BP33" s="682"/>
      <c r="BQ33" s="684"/>
      <c r="BR33" s="681">
        <v>99.6</v>
      </c>
      <c r="BS33" s="682"/>
      <c r="BT33" s="682"/>
      <c r="BU33" s="682"/>
      <c r="BV33" s="682"/>
      <c r="BW33" s="682"/>
      <c r="BX33" s="683">
        <v>98.2</v>
      </c>
      <c r="BY33" s="682"/>
      <c r="BZ33" s="682"/>
      <c r="CA33" s="682"/>
      <c r="CB33" s="684"/>
      <c r="CD33" s="620" t="s">
        <v>307</v>
      </c>
      <c r="CE33" s="621"/>
      <c r="CF33" s="621"/>
      <c r="CG33" s="621"/>
      <c r="CH33" s="621"/>
      <c r="CI33" s="621"/>
      <c r="CJ33" s="621"/>
      <c r="CK33" s="621"/>
      <c r="CL33" s="621"/>
      <c r="CM33" s="621"/>
      <c r="CN33" s="621"/>
      <c r="CO33" s="621"/>
      <c r="CP33" s="621"/>
      <c r="CQ33" s="622"/>
      <c r="CR33" s="623">
        <v>6006804</v>
      </c>
      <c r="CS33" s="655"/>
      <c r="CT33" s="655"/>
      <c r="CU33" s="655"/>
      <c r="CV33" s="655"/>
      <c r="CW33" s="655"/>
      <c r="CX33" s="655"/>
      <c r="CY33" s="656"/>
      <c r="CZ33" s="628">
        <v>41.8</v>
      </c>
      <c r="DA33" s="653"/>
      <c r="DB33" s="653"/>
      <c r="DC33" s="657"/>
      <c r="DD33" s="632">
        <v>4893734</v>
      </c>
      <c r="DE33" s="655"/>
      <c r="DF33" s="655"/>
      <c r="DG33" s="655"/>
      <c r="DH33" s="655"/>
      <c r="DI33" s="655"/>
      <c r="DJ33" s="655"/>
      <c r="DK33" s="656"/>
      <c r="DL33" s="632">
        <v>3807970</v>
      </c>
      <c r="DM33" s="655"/>
      <c r="DN33" s="655"/>
      <c r="DO33" s="655"/>
      <c r="DP33" s="655"/>
      <c r="DQ33" s="655"/>
      <c r="DR33" s="655"/>
      <c r="DS33" s="655"/>
      <c r="DT33" s="655"/>
      <c r="DU33" s="655"/>
      <c r="DV33" s="656"/>
      <c r="DW33" s="628">
        <v>42.1</v>
      </c>
      <c r="DX33" s="653"/>
      <c r="DY33" s="653"/>
      <c r="DZ33" s="653"/>
      <c r="EA33" s="653"/>
      <c r="EB33" s="653"/>
      <c r="EC33" s="654"/>
    </row>
    <row r="34" spans="2:133" ht="11.25" customHeight="1" x14ac:dyDescent="0.2">
      <c r="B34" s="620" t="s">
        <v>308</v>
      </c>
      <c r="C34" s="621"/>
      <c r="D34" s="621"/>
      <c r="E34" s="621"/>
      <c r="F34" s="621"/>
      <c r="G34" s="621"/>
      <c r="H34" s="621"/>
      <c r="I34" s="621"/>
      <c r="J34" s="621"/>
      <c r="K34" s="621"/>
      <c r="L34" s="621"/>
      <c r="M34" s="621"/>
      <c r="N34" s="621"/>
      <c r="O34" s="621"/>
      <c r="P34" s="621"/>
      <c r="Q34" s="622"/>
      <c r="R34" s="623">
        <v>74897</v>
      </c>
      <c r="S34" s="624"/>
      <c r="T34" s="624"/>
      <c r="U34" s="624"/>
      <c r="V34" s="624"/>
      <c r="W34" s="624"/>
      <c r="X34" s="624"/>
      <c r="Y34" s="625"/>
      <c r="Z34" s="626">
        <v>0.5</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309</v>
      </c>
      <c r="CE34" s="621"/>
      <c r="CF34" s="621"/>
      <c r="CG34" s="621"/>
      <c r="CH34" s="621"/>
      <c r="CI34" s="621"/>
      <c r="CJ34" s="621"/>
      <c r="CK34" s="621"/>
      <c r="CL34" s="621"/>
      <c r="CM34" s="621"/>
      <c r="CN34" s="621"/>
      <c r="CO34" s="621"/>
      <c r="CP34" s="621"/>
      <c r="CQ34" s="622"/>
      <c r="CR34" s="623">
        <v>2352804</v>
      </c>
      <c r="CS34" s="624"/>
      <c r="CT34" s="624"/>
      <c r="CU34" s="624"/>
      <c r="CV34" s="624"/>
      <c r="CW34" s="624"/>
      <c r="CX34" s="624"/>
      <c r="CY34" s="625"/>
      <c r="CZ34" s="628">
        <v>16.399999999999999</v>
      </c>
      <c r="DA34" s="653"/>
      <c r="DB34" s="653"/>
      <c r="DC34" s="657"/>
      <c r="DD34" s="632">
        <v>2032621</v>
      </c>
      <c r="DE34" s="624"/>
      <c r="DF34" s="624"/>
      <c r="DG34" s="624"/>
      <c r="DH34" s="624"/>
      <c r="DI34" s="624"/>
      <c r="DJ34" s="624"/>
      <c r="DK34" s="625"/>
      <c r="DL34" s="632">
        <v>1769736</v>
      </c>
      <c r="DM34" s="624"/>
      <c r="DN34" s="624"/>
      <c r="DO34" s="624"/>
      <c r="DP34" s="624"/>
      <c r="DQ34" s="624"/>
      <c r="DR34" s="624"/>
      <c r="DS34" s="624"/>
      <c r="DT34" s="624"/>
      <c r="DU34" s="624"/>
      <c r="DV34" s="625"/>
      <c r="DW34" s="628">
        <v>19.600000000000001</v>
      </c>
      <c r="DX34" s="653"/>
      <c r="DY34" s="653"/>
      <c r="DZ34" s="653"/>
      <c r="EA34" s="653"/>
      <c r="EB34" s="653"/>
      <c r="EC34" s="654"/>
    </row>
    <row r="35" spans="2:133" ht="11.25" customHeight="1" x14ac:dyDescent="0.2">
      <c r="B35" s="620" t="s">
        <v>310</v>
      </c>
      <c r="C35" s="621"/>
      <c r="D35" s="621"/>
      <c r="E35" s="621"/>
      <c r="F35" s="621"/>
      <c r="G35" s="621"/>
      <c r="H35" s="621"/>
      <c r="I35" s="621"/>
      <c r="J35" s="621"/>
      <c r="K35" s="621"/>
      <c r="L35" s="621"/>
      <c r="M35" s="621"/>
      <c r="N35" s="621"/>
      <c r="O35" s="621"/>
      <c r="P35" s="621"/>
      <c r="Q35" s="622"/>
      <c r="R35" s="623">
        <v>371743</v>
      </c>
      <c r="S35" s="624"/>
      <c r="T35" s="624"/>
      <c r="U35" s="624"/>
      <c r="V35" s="624"/>
      <c r="W35" s="624"/>
      <c r="X35" s="624"/>
      <c r="Y35" s="625"/>
      <c r="Z35" s="626">
        <v>2.5</v>
      </c>
      <c r="AA35" s="626"/>
      <c r="AB35" s="626"/>
      <c r="AC35" s="626"/>
      <c r="AD35" s="627" t="s">
        <v>122</v>
      </c>
      <c r="AE35" s="627"/>
      <c r="AF35" s="627"/>
      <c r="AG35" s="627"/>
      <c r="AH35" s="627"/>
      <c r="AI35" s="627"/>
      <c r="AJ35" s="627"/>
      <c r="AK35" s="627"/>
      <c r="AL35" s="628" t="s">
        <v>122</v>
      </c>
      <c r="AM35" s="629"/>
      <c r="AN35" s="629"/>
      <c r="AO35" s="630"/>
      <c r="AP35" s="222"/>
      <c r="AQ35" s="605" t="s">
        <v>311</v>
      </c>
      <c r="AR35" s="606"/>
      <c r="AS35" s="606"/>
      <c r="AT35" s="606"/>
      <c r="AU35" s="606"/>
      <c r="AV35" s="606"/>
      <c r="AW35" s="606"/>
      <c r="AX35" s="606"/>
      <c r="AY35" s="606"/>
      <c r="AZ35" s="606"/>
      <c r="BA35" s="606"/>
      <c r="BB35" s="606"/>
      <c r="BC35" s="606"/>
      <c r="BD35" s="606"/>
      <c r="BE35" s="606"/>
      <c r="BF35" s="607"/>
      <c r="BG35" s="605" t="s">
        <v>312</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313</v>
      </c>
      <c r="CE35" s="621"/>
      <c r="CF35" s="621"/>
      <c r="CG35" s="621"/>
      <c r="CH35" s="621"/>
      <c r="CI35" s="621"/>
      <c r="CJ35" s="621"/>
      <c r="CK35" s="621"/>
      <c r="CL35" s="621"/>
      <c r="CM35" s="621"/>
      <c r="CN35" s="621"/>
      <c r="CO35" s="621"/>
      <c r="CP35" s="621"/>
      <c r="CQ35" s="622"/>
      <c r="CR35" s="623">
        <v>67119</v>
      </c>
      <c r="CS35" s="655"/>
      <c r="CT35" s="655"/>
      <c r="CU35" s="655"/>
      <c r="CV35" s="655"/>
      <c r="CW35" s="655"/>
      <c r="CX35" s="655"/>
      <c r="CY35" s="656"/>
      <c r="CZ35" s="628">
        <v>0.5</v>
      </c>
      <c r="DA35" s="653"/>
      <c r="DB35" s="653"/>
      <c r="DC35" s="657"/>
      <c r="DD35" s="632">
        <v>57430</v>
      </c>
      <c r="DE35" s="655"/>
      <c r="DF35" s="655"/>
      <c r="DG35" s="655"/>
      <c r="DH35" s="655"/>
      <c r="DI35" s="655"/>
      <c r="DJ35" s="655"/>
      <c r="DK35" s="656"/>
      <c r="DL35" s="632">
        <v>51741</v>
      </c>
      <c r="DM35" s="655"/>
      <c r="DN35" s="655"/>
      <c r="DO35" s="655"/>
      <c r="DP35" s="655"/>
      <c r="DQ35" s="655"/>
      <c r="DR35" s="655"/>
      <c r="DS35" s="655"/>
      <c r="DT35" s="655"/>
      <c r="DU35" s="655"/>
      <c r="DV35" s="656"/>
      <c r="DW35" s="628">
        <v>0.6</v>
      </c>
      <c r="DX35" s="653"/>
      <c r="DY35" s="653"/>
      <c r="DZ35" s="653"/>
      <c r="EA35" s="653"/>
      <c r="EB35" s="653"/>
      <c r="EC35" s="654"/>
    </row>
    <row r="36" spans="2:133" ht="11.25" customHeight="1" x14ac:dyDescent="0.2">
      <c r="B36" s="620" t="s">
        <v>314</v>
      </c>
      <c r="C36" s="621"/>
      <c r="D36" s="621"/>
      <c r="E36" s="621"/>
      <c r="F36" s="621"/>
      <c r="G36" s="621"/>
      <c r="H36" s="621"/>
      <c r="I36" s="621"/>
      <c r="J36" s="621"/>
      <c r="K36" s="621"/>
      <c r="L36" s="621"/>
      <c r="M36" s="621"/>
      <c r="N36" s="621"/>
      <c r="O36" s="621"/>
      <c r="P36" s="621"/>
      <c r="Q36" s="622"/>
      <c r="R36" s="623">
        <v>756502</v>
      </c>
      <c r="S36" s="624"/>
      <c r="T36" s="624"/>
      <c r="U36" s="624"/>
      <c r="V36" s="624"/>
      <c r="W36" s="624"/>
      <c r="X36" s="624"/>
      <c r="Y36" s="625"/>
      <c r="Z36" s="626">
        <v>5</v>
      </c>
      <c r="AA36" s="626"/>
      <c r="AB36" s="626"/>
      <c r="AC36" s="626"/>
      <c r="AD36" s="627" t="s">
        <v>122</v>
      </c>
      <c r="AE36" s="627"/>
      <c r="AF36" s="627"/>
      <c r="AG36" s="627"/>
      <c r="AH36" s="627"/>
      <c r="AI36" s="627"/>
      <c r="AJ36" s="627"/>
      <c r="AK36" s="627"/>
      <c r="AL36" s="628" t="s">
        <v>122</v>
      </c>
      <c r="AM36" s="629"/>
      <c r="AN36" s="629"/>
      <c r="AO36" s="630"/>
      <c r="AP36" s="222"/>
      <c r="AQ36" s="689" t="s">
        <v>315</v>
      </c>
      <c r="AR36" s="690"/>
      <c r="AS36" s="690"/>
      <c r="AT36" s="690"/>
      <c r="AU36" s="690"/>
      <c r="AV36" s="690"/>
      <c r="AW36" s="690"/>
      <c r="AX36" s="690"/>
      <c r="AY36" s="691"/>
      <c r="AZ36" s="612">
        <v>1982050</v>
      </c>
      <c r="BA36" s="613"/>
      <c r="BB36" s="613"/>
      <c r="BC36" s="613"/>
      <c r="BD36" s="613"/>
      <c r="BE36" s="613"/>
      <c r="BF36" s="685"/>
      <c r="BG36" s="609" t="s">
        <v>316</v>
      </c>
      <c r="BH36" s="610"/>
      <c r="BI36" s="610"/>
      <c r="BJ36" s="610"/>
      <c r="BK36" s="610"/>
      <c r="BL36" s="610"/>
      <c r="BM36" s="610"/>
      <c r="BN36" s="610"/>
      <c r="BO36" s="610"/>
      <c r="BP36" s="610"/>
      <c r="BQ36" s="610"/>
      <c r="BR36" s="610"/>
      <c r="BS36" s="610"/>
      <c r="BT36" s="610"/>
      <c r="BU36" s="611"/>
      <c r="BV36" s="612">
        <v>17886</v>
      </c>
      <c r="BW36" s="613"/>
      <c r="BX36" s="613"/>
      <c r="BY36" s="613"/>
      <c r="BZ36" s="613"/>
      <c r="CA36" s="613"/>
      <c r="CB36" s="685"/>
      <c r="CD36" s="620" t="s">
        <v>317</v>
      </c>
      <c r="CE36" s="621"/>
      <c r="CF36" s="621"/>
      <c r="CG36" s="621"/>
      <c r="CH36" s="621"/>
      <c r="CI36" s="621"/>
      <c r="CJ36" s="621"/>
      <c r="CK36" s="621"/>
      <c r="CL36" s="621"/>
      <c r="CM36" s="621"/>
      <c r="CN36" s="621"/>
      <c r="CO36" s="621"/>
      <c r="CP36" s="621"/>
      <c r="CQ36" s="622"/>
      <c r="CR36" s="623">
        <v>1675213</v>
      </c>
      <c r="CS36" s="624"/>
      <c r="CT36" s="624"/>
      <c r="CU36" s="624"/>
      <c r="CV36" s="624"/>
      <c r="CW36" s="624"/>
      <c r="CX36" s="624"/>
      <c r="CY36" s="625"/>
      <c r="CZ36" s="628">
        <v>11.7</v>
      </c>
      <c r="DA36" s="653"/>
      <c r="DB36" s="653"/>
      <c r="DC36" s="657"/>
      <c r="DD36" s="632">
        <v>1348398</v>
      </c>
      <c r="DE36" s="624"/>
      <c r="DF36" s="624"/>
      <c r="DG36" s="624"/>
      <c r="DH36" s="624"/>
      <c r="DI36" s="624"/>
      <c r="DJ36" s="624"/>
      <c r="DK36" s="625"/>
      <c r="DL36" s="632">
        <v>830356</v>
      </c>
      <c r="DM36" s="624"/>
      <c r="DN36" s="624"/>
      <c r="DO36" s="624"/>
      <c r="DP36" s="624"/>
      <c r="DQ36" s="624"/>
      <c r="DR36" s="624"/>
      <c r="DS36" s="624"/>
      <c r="DT36" s="624"/>
      <c r="DU36" s="624"/>
      <c r="DV36" s="625"/>
      <c r="DW36" s="628">
        <v>9.1999999999999993</v>
      </c>
      <c r="DX36" s="653"/>
      <c r="DY36" s="653"/>
      <c r="DZ36" s="653"/>
      <c r="EA36" s="653"/>
      <c r="EB36" s="653"/>
      <c r="EC36" s="654"/>
    </row>
    <row r="37" spans="2:133" ht="11.25" customHeight="1" x14ac:dyDescent="0.2">
      <c r="B37" s="620" t="s">
        <v>318</v>
      </c>
      <c r="C37" s="621"/>
      <c r="D37" s="621"/>
      <c r="E37" s="621"/>
      <c r="F37" s="621"/>
      <c r="G37" s="621"/>
      <c r="H37" s="621"/>
      <c r="I37" s="621"/>
      <c r="J37" s="621"/>
      <c r="K37" s="621"/>
      <c r="L37" s="621"/>
      <c r="M37" s="621"/>
      <c r="N37" s="621"/>
      <c r="O37" s="621"/>
      <c r="P37" s="621"/>
      <c r="Q37" s="622"/>
      <c r="R37" s="623">
        <v>371252</v>
      </c>
      <c r="S37" s="624"/>
      <c r="T37" s="624"/>
      <c r="U37" s="624"/>
      <c r="V37" s="624"/>
      <c r="W37" s="624"/>
      <c r="X37" s="624"/>
      <c r="Y37" s="625"/>
      <c r="Z37" s="626">
        <v>2.5</v>
      </c>
      <c r="AA37" s="626"/>
      <c r="AB37" s="626"/>
      <c r="AC37" s="626"/>
      <c r="AD37" s="627">
        <v>23</v>
      </c>
      <c r="AE37" s="627"/>
      <c r="AF37" s="627"/>
      <c r="AG37" s="627"/>
      <c r="AH37" s="627"/>
      <c r="AI37" s="627"/>
      <c r="AJ37" s="627"/>
      <c r="AK37" s="627"/>
      <c r="AL37" s="628">
        <v>0</v>
      </c>
      <c r="AM37" s="629"/>
      <c r="AN37" s="629"/>
      <c r="AO37" s="630"/>
      <c r="AQ37" s="686" t="s">
        <v>319</v>
      </c>
      <c r="AR37" s="687"/>
      <c r="AS37" s="687"/>
      <c r="AT37" s="687"/>
      <c r="AU37" s="687"/>
      <c r="AV37" s="687"/>
      <c r="AW37" s="687"/>
      <c r="AX37" s="687"/>
      <c r="AY37" s="688"/>
      <c r="AZ37" s="623">
        <v>417319</v>
      </c>
      <c r="BA37" s="624"/>
      <c r="BB37" s="624"/>
      <c r="BC37" s="624"/>
      <c r="BD37" s="655"/>
      <c r="BE37" s="655"/>
      <c r="BF37" s="678"/>
      <c r="BG37" s="620" t="s">
        <v>320</v>
      </c>
      <c r="BH37" s="621"/>
      <c r="BI37" s="621"/>
      <c r="BJ37" s="621"/>
      <c r="BK37" s="621"/>
      <c r="BL37" s="621"/>
      <c r="BM37" s="621"/>
      <c r="BN37" s="621"/>
      <c r="BO37" s="621"/>
      <c r="BP37" s="621"/>
      <c r="BQ37" s="621"/>
      <c r="BR37" s="621"/>
      <c r="BS37" s="621"/>
      <c r="BT37" s="621"/>
      <c r="BU37" s="622"/>
      <c r="BV37" s="623">
        <v>-223535</v>
      </c>
      <c r="BW37" s="624"/>
      <c r="BX37" s="624"/>
      <c r="BY37" s="624"/>
      <c r="BZ37" s="624"/>
      <c r="CA37" s="624"/>
      <c r="CB37" s="633"/>
      <c r="CD37" s="620" t="s">
        <v>321</v>
      </c>
      <c r="CE37" s="621"/>
      <c r="CF37" s="621"/>
      <c r="CG37" s="621"/>
      <c r="CH37" s="621"/>
      <c r="CI37" s="621"/>
      <c r="CJ37" s="621"/>
      <c r="CK37" s="621"/>
      <c r="CL37" s="621"/>
      <c r="CM37" s="621"/>
      <c r="CN37" s="621"/>
      <c r="CO37" s="621"/>
      <c r="CP37" s="621"/>
      <c r="CQ37" s="622"/>
      <c r="CR37" s="623">
        <v>176652</v>
      </c>
      <c r="CS37" s="655"/>
      <c r="CT37" s="655"/>
      <c r="CU37" s="655"/>
      <c r="CV37" s="655"/>
      <c r="CW37" s="655"/>
      <c r="CX37" s="655"/>
      <c r="CY37" s="656"/>
      <c r="CZ37" s="628">
        <v>1.2</v>
      </c>
      <c r="DA37" s="653"/>
      <c r="DB37" s="653"/>
      <c r="DC37" s="657"/>
      <c r="DD37" s="632">
        <v>160569</v>
      </c>
      <c r="DE37" s="655"/>
      <c r="DF37" s="655"/>
      <c r="DG37" s="655"/>
      <c r="DH37" s="655"/>
      <c r="DI37" s="655"/>
      <c r="DJ37" s="655"/>
      <c r="DK37" s="656"/>
      <c r="DL37" s="632">
        <v>97984</v>
      </c>
      <c r="DM37" s="655"/>
      <c r="DN37" s="655"/>
      <c r="DO37" s="655"/>
      <c r="DP37" s="655"/>
      <c r="DQ37" s="655"/>
      <c r="DR37" s="655"/>
      <c r="DS37" s="655"/>
      <c r="DT37" s="655"/>
      <c r="DU37" s="655"/>
      <c r="DV37" s="656"/>
      <c r="DW37" s="628">
        <v>1.1000000000000001</v>
      </c>
      <c r="DX37" s="653"/>
      <c r="DY37" s="653"/>
      <c r="DZ37" s="653"/>
      <c r="EA37" s="653"/>
      <c r="EB37" s="653"/>
      <c r="EC37" s="654"/>
    </row>
    <row r="38" spans="2:133" ht="11.25" customHeight="1" x14ac:dyDescent="0.2">
      <c r="B38" s="620" t="s">
        <v>322</v>
      </c>
      <c r="C38" s="621"/>
      <c r="D38" s="621"/>
      <c r="E38" s="621"/>
      <c r="F38" s="621"/>
      <c r="G38" s="621"/>
      <c r="H38" s="621"/>
      <c r="I38" s="621"/>
      <c r="J38" s="621"/>
      <c r="K38" s="621"/>
      <c r="L38" s="621"/>
      <c r="M38" s="621"/>
      <c r="N38" s="621"/>
      <c r="O38" s="621"/>
      <c r="P38" s="621"/>
      <c r="Q38" s="622"/>
      <c r="R38" s="623">
        <v>394700</v>
      </c>
      <c r="S38" s="624"/>
      <c r="T38" s="624"/>
      <c r="U38" s="624"/>
      <c r="V38" s="624"/>
      <c r="W38" s="624"/>
      <c r="X38" s="624"/>
      <c r="Y38" s="625"/>
      <c r="Z38" s="626">
        <v>2.6</v>
      </c>
      <c r="AA38" s="626"/>
      <c r="AB38" s="626"/>
      <c r="AC38" s="626"/>
      <c r="AD38" s="627" t="s">
        <v>122</v>
      </c>
      <c r="AE38" s="627"/>
      <c r="AF38" s="627"/>
      <c r="AG38" s="627"/>
      <c r="AH38" s="627"/>
      <c r="AI38" s="627"/>
      <c r="AJ38" s="627"/>
      <c r="AK38" s="627"/>
      <c r="AL38" s="628" t="s">
        <v>122</v>
      </c>
      <c r="AM38" s="629"/>
      <c r="AN38" s="629"/>
      <c r="AO38" s="630"/>
      <c r="AQ38" s="686" t="s">
        <v>323</v>
      </c>
      <c r="AR38" s="687"/>
      <c r="AS38" s="687"/>
      <c r="AT38" s="687"/>
      <c r="AU38" s="687"/>
      <c r="AV38" s="687"/>
      <c r="AW38" s="687"/>
      <c r="AX38" s="687"/>
      <c r="AY38" s="688"/>
      <c r="AZ38" s="623">
        <v>13848</v>
      </c>
      <c r="BA38" s="624"/>
      <c r="BB38" s="624"/>
      <c r="BC38" s="624"/>
      <c r="BD38" s="655"/>
      <c r="BE38" s="655"/>
      <c r="BF38" s="678"/>
      <c r="BG38" s="620" t="s">
        <v>324</v>
      </c>
      <c r="BH38" s="621"/>
      <c r="BI38" s="621"/>
      <c r="BJ38" s="621"/>
      <c r="BK38" s="621"/>
      <c r="BL38" s="621"/>
      <c r="BM38" s="621"/>
      <c r="BN38" s="621"/>
      <c r="BO38" s="621"/>
      <c r="BP38" s="621"/>
      <c r="BQ38" s="621"/>
      <c r="BR38" s="621"/>
      <c r="BS38" s="621"/>
      <c r="BT38" s="621"/>
      <c r="BU38" s="622"/>
      <c r="BV38" s="623">
        <v>5858</v>
      </c>
      <c r="BW38" s="624"/>
      <c r="BX38" s="624"/>
      <c r="BY38" s="624"/>
      <c r="BZ38" s="624"/>
      <c r="CA38" s="624"/>
      <c r="CB38" s="633"/>
      <c r="CD38" s="620" t="s">
        <v>325</v>
      </c>
      <c r="CE38" s="621"/>
      <c r="CF38" s="621"/>
      <c r="CG38" s="621"/>
      <c r="CH38" s="621"/>
      <c r="CI38" s="621"/>
      <c r="CJ38" s="621"/>
      <c r="CK38" s="621"/>
      <c r="CL38" s="621"/>
      <c r="CM38" s="621"/>
      <c r="CN38" s="621"/>
      <c r="CO38" s="621"/>
      <c r="CP38" s="621"/>
      <c r="CQ38" s="622"/>
      <c r="CR38" s="623">
        <v>1550883</v>
      </c>
      <c r="CS38" s="624"/>
      <c r="CT38" s="624"/>
      <c r="CU38" s="624"/>
      <c r="CV38" s="624"/>
      <c r="CW38" s="624"/>
      <c r="CX38" s="624"/>
      <c r="CY38" s="625"/>
      <c r="CZ38" s="628">
        <v>10.8</v>
      </c>
      <c r="DA38" s="653"/>
      <c r="DB38" s="653"/>
      <c r="DC38" s="657"/>
      <c r="DD38" s="632">
        <v>1289608</v>
      </c>
      <c r="DE38" s="624"/>
      <c r="DF38" s="624"/>
      <c r="DG38" s="624"/>
      <c r="DH38" s="624"/>
      <c r="DI38" s="624"/>
      <c r="DJ38" s="624"/>
      <c r="DK38" s="625"/>
      <c r="DL38" s="632">
        <v>1039108</v>
      </c>
      <c r="DM38" s="624"/>
      <c r="DN38" s="624"/>
      <c r="DO38" s="624"/>
      <c r="DP38" s="624"/>
      <c r="DQ38" s="624"/>
      <c r="DR38" s="624"/>
      <c r="DS38" s="624"/>
      <c r="DT38" s="624"/>
      <c r="DU38" s="624"/>
      <c r="DV38" s="625"/>
      <c r="DW38" s="628">
        <v>11.5</v>
      </c>
      <c r="DX38" s="653"/>
      <c r="DY38" s="653"/>
      <c r="DZ38" s="653"/>
      <c r="EA38" s="653"/>
      <c r="EB38" s="653"/>
      <c r="EC38" s="654"/>
    </row>
    <row r="39" spans="2:133" ht="11.25" customHeight="1" x14ac:dyDescent="0.2">
      <c r="B39" s="620" t="s">
        <v>326</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327</v>
      </c>
      <c r="AR39" s="687"/>
      <c r="AS39" s="687"/>
      <c r="AT39" s="687"/>
      <c r="AU39" s="687"/>
      <c r="AV39" s="687"/>
      <c r="AW39" s="687"/>
      <c r="AX39" s="687"/>
      <c r="AY39" s="688"/>
      <c r="AZ39" s="623" t="s">
        <v>122</v>
      </c>
      <c r="BA39" s="624"/>
      <c r="BB39" s="624"/>
      <c r="BC39" s="624"/>
      <c r="BD39" s="655"/>
      <c r="BE39" s="655"/>
      <c r="BF39" s="678"/>
      <c r="BG39" s="620" t="s">
        <v>328</v>
      </c>
      <c r="BH39" s="621"/>
      <c r="BI39" s="621"/>
      <c r="BJ39" s="621"/>
      <c r="BK39" s="621"/>
      <c r="BL39" s="621"/>
      <c r="BM39" s="621"/>
      <c r="BN39" s="621"/>
      <c r="BO39" s="621"/>
      <c r="BP39" s="621"/>
      <c r="BQ39" s="621"/>
      <c r="BR39" s="621"/>
      <c r="BS39" s="621"/>
      <c r="BT39" s="621"/>
      <c r="BU39" s="622"/>
      <c r="BV39" s="623">
        <v>8862</v>
      </c>
      <c r="BW39" s="624"/>
      <c r="BX39" s="624"/>
      <c r="BY39" s="624"/>
      <c r="BZ39" s="624"/>
      <c r="CA39" s="624"/>
      <c r="CB39" s="633"/>
      <c r="CD39" s="620" t="s">
        <v>329</v>
      </c>
      <c r="CE39" s="621"/>
      <c r="CF39" s="621"/>
      <c r="CG39" s="621"/>
      <c r="CH39" s="621"/>
      <c r="CI39" s="621"/>
      <c r="CJ39" s="621"/>
      <c r="CK39" s="621"/>
      <c r="CL39" s="621"/>
      <c r="CM39" s="621"/>
      <c r="CN39" s="621"/>
      <c r="CO39" s="621"/>
      <c r="CP39" s="621"/>
      <c r="CQ39" s="622"/>
      <c r="CR39" s="623">
        <v>78056</v>
      </c>
      <c r="CS39" s="655"/>
      <c r="CT39" s="655"/>
      <c r="CU39" s="655"/>
      <c r="CV39" s="655"/>
      <c r="CW39" s="655"/>
      <c r="CX39" s="655"/>
      <c r="CY39" s="656"/>
      <c r="CZ39" s="628">
        <v>0.5</v>
      </c>
      <c r="DA39" s="653"/>
      <c r="DB39" s="653"/>
      <c r="DC39" s="657"/>
      <c r="DD39" s="632">
        <v>48648</v>
      </c>
      <c r="DE39" s="655"/>
      <c r="DF39" s="655"/>
      <c r="DG39" s="655"/>
      <c r="DH39" s="655"/>
      <c r="DI39" s="655"/>
      <c r="DJ39" s="655"/>
      <c r="DK39" s="656"/>
      <c r="DL39" s="632" t="s">
        <v>122</v>
      </c>
      <c r="DM39" s="655"/>
      <c r="DN39" s="655"/>
      <c r="DO39" s="655"/>
      <c r="DP39" s="655"/>
      <c r="DQ39" s="655"/>
      <c r="DR39" s="655"/>
      <c r="DS39" s="655"/>
      <c r="DT39" s="655"/>
      <c r="DU39" s="655"/>
      <c r="DV39" s="656"/>
      <c r="DW39" s="628" t="s">
        <v>122</v>
      </c>
      <c r="DX39" s="653"/>
      <c r="DY39" s="653"/>
      <c r="DZ39" s="653"/>
      <c r="EA39" s="653"/>
      <c r="EB39" s="653"/>
      <c r="EC39" s="654"/>
    </row>
    <row r="40" spans="2:133" ht="11.25" customHeight="1" x14ac:dyDescent="0.2">
      <c r="B40" s="620" t="s">
        <v>330</v>
      </c>
      <c r="C40" s="621"/>
      <c r="D40" s="621"/>
      <c r="E40" s="621"/>
      <c r="F40" s="621"/>
      <c r="G40" s="621"/>
      <c r="H40" s="621"/>
      <c r="I40" s="621"/>
      <c r="J40" s="621"/>
      <c r="K40" s="621"/>
      <c r="L40" s="621"/>
      <c r="M40" s="621"/>
      <c r="N40" s="621"/>
      <c r="O40" s="621"/>
      <c r="P40" s="621"/>
      <c r="Q40" s="622"/>
      <c r="R40" s="623" t="s">
        <v>122</v>
      </c>
      <c r="S40" s="624"/>
      <c r="T40" s="624"/>
      <c r="U40" s="624"/>
      <c r="V40" s="624"/>
      <c r="W40" s="624"/>
      <c r="X40" s="624"/>
      <c r="Y40" s="625"/>
      <c r="Z40" s="626" t="s">
        <v>122</v>
      </c>
      <c r="AA40" s="626"/>
      <c r="AB40" s="626"/>
      <c r="AC40" s="626"/>
      <c r="AD40" s="627" t="s">
        <v>122</v>
      </c>
      <c r="AE40" s="627"/>
      <c r="AF40" s="627"/>
      <c r="AG40" s="627"/>
      <c r="AH40" s="627"/>
      <c r="AI40" s="627"/>
      <c r="AJ40" s="627"/>
      <c r="AK40" s="627"/>
      <c r="AL40" s="628" t="s">
        <v>122</v>
      </c>
      <c r="AM40" s="629"/>
      <c r="AN40" s="629"/>
      <c r="AO40" s="630"/>
      <c r="AQ40" s="686" t="s">
        <v>331</v>
      </c>
      <c r="AR40" s="687"/>
      <c r="AS40" s="687"/>
      <c r="AT40" s="687"/>
      <c r="AU40" s="687"/>
      <c r="AV40" s="687"/>
      <c r="AW40" s="687"/>
      <c r="AX40" s="687"/>
      <c r="AY40" s="688"/>
      <c r="AZ40" s="623" t="s">
        <v>122</v>
      </c>
      <c r="BA40" s="624"/>
      <c r="BB40" s="624"/>
      <c r="BC40" s="624"/>
      <c r="BD40" s="655"/>
      <c r="BE40" s="655"/>
      <c r="BF40" s="678"/>
      <c r="BG40" s="671" t="s">
        <v>332</v>
      </c>
      <c r="BH40" s="672"/>
      <c r="BI40" s="672"/>
      <c r="BJ40" s="672"/>
      <c r="BK40" s="672"/>
      <c r="BL40" s="223"/>
      <c r="BM40" s="621" t="s">
        <v>333</v>
      </c>
      <c r="BN40" s="621"/>
      <c r="BO40" s="621"/>
      <c r="BP40" s="621"/>
      <c r="BQ40" s="621"/>
      <c r="BR40" s="621"/>
      <c r="BS40" s="621"/>
      <c r="BT40" s="621"/>
      <c r="BU40" s="622"/>
      <c r="BV40" s="623">
        <v>101</v>
      </c>
      <c r="BW40" s="624"/>
      <c r="BX40" s="624"/>
      <c r="BY40" s="624"/>
      <c r="BZ40" s="624"/>
      <c r="CA40" s="624"/>
      <c r="CB40" s="633"/>
      <c r="CD40" s="620" t="s">
        <v>334</v>
      </c>
      <c r="CE40" s="621"/>
      <c r="CF40" s="621"/>
      <c r="CG40" s="621"/>
      <c r="CH40" s="621"/>
      <c r="CI40" s="621"/>
      <c r="CJ40" s="621"/>
      <c r="CK40" s="621"/>
      <c r="CL40" s="621"/>
      <c r="CM40" s="621"/>
      <c r="CN40" s="621"/>
      <c r="CO40" s="621"/>
      <c r="CP40" s="621"/>
      <c r="CQ40" s="622"/>
      <c r="CR40" s="623">
        <v>282729</v>
      </c>
      <c r="CS40" s="624"/>
      <c r="CT40" s="624"/>
      <c r="CU40" s="624"/>
      <c r="CV40" s="624"/>
      <c r="CW40" s="624"/>
      <c r="CX40" s="624"/>
      <c r="CY40" s="625"/>
      <c r="CZ40" s="628">
        <v>2</v>
      </c>
      <c r="DA40" s="653"/>
      <c r="DB40" s="653"/>
      <c r="DC40" s="657"/>
      <c r="DD40" s="632">
        <v>117029</v>
      </c>
      <c r="DE40" s="624"/>
      <c r="DF40" s="624"/>
      <c r="DG40" s="624"/>
      <c r="DH40" s="624"/>
      <c r="DI40" s="624"/>
      <c r="DJ40" s="624"/>
      <c r="DK40" s="625"/>
      <c r="DL40" s="632">
        <v>117029</v>
      </c>
      <c r="DM40" s="624"/>
      <c r="DN40" s="624"/>
      <c r="DO40" s="624"/>
      <c r="DP40" s="624"/>
      <c r="DQ40" s="624"/>
      <c r="DR40" s="624"/>
      <c r="DS40" s="624"/>
      <c r="DT40" s="624"/>
      <c r="DU40" s="624"/>
      <c r="DV40" s="625"/>
      <c r="DW40" s="628">
        <v>1.3</v>
      </c>
      <c r="DX40" s="653"/>
      <c r="DY40" s="653"/>
      <c r="DZ40" s="653"/>
      <c r="EA40" s="653"/>
      <c r="EB40" s="653"/>
      <c r="EC40" s="654"/>
    </row>
    <row r="41" spans="2:133" ht="11.25" customHeight="1" x14ac:dyDescent="0.2">
      <c r="B41" s="644" t="s">
        <v>335</v>
      </c>
      <c r="C41" s="645"/>
      <c r="D41" s="645"/>
      <c r="E41" s="645"/>
      <c r="F41" s="645"/>
      <c r="G41" s="645"/>
      <c r="H41" s="645"/>
      <c r="I41" s="645"/>
      <c r="J41" s="645"/>
      <c r="K41" s="645"/>
      <c r="L41" s="645"/>
      <c r="M41" s="645"/>
      <c r="N41" s="645"/>
      <c r="O41" s="645"/>
      <c r="P41" s="645"/>
      <c r="Q41" s="646"/>
      <c r="R41" s="695">
        <v>15030941</v>
      </c>
      <c r="S41" s="696"/>
      <c r="T41" s="696"/>
      <c r="U41" s="696"/>
      <c r="V41" s="696"/>
      <c r="W41" s="696"/>
      <c r="X41" s="696"/>
      <c r="Y41" s="700"/>
      <c r="Z41" s="701">
        <v>100</v>
      </c>
      <c r="AA41" s="701"/>
      <c r="AB41" s="701"/>
      <c r="AC41" s="701"/>
      <c r="AD41" s="702">
        <v>9039395</v>
      </c>
      <c r="AE41" s="702"/>
      <c r="AF41" s="702"/>
      <c r="AG41" s="702"/>
      <c r="AH41" s="702"/>
      <c r="AI41" s="702"/>
      <c r="AJ41" s="702"/>
      <c r="AK41" s="702"/>
      <c r="AL41" s="703">
        <v>100</v>
      </c>
      <c r="AM41" s="683"/>
      <c r="AN41" s="683"/>
      <c r="AO41" s="704"/>
      <c r="AQ41" s="686" t="s">
        <v>336</v>
      </c>
      <c r="AR41" s="687"/>
      <c r="AS41" s="687"/>
      <c r="AT41" s="687"/>
      <c r="AU41" s="687"/>
      <c r="AV41" s="687"/>
      <c r="AW41" s="687"/>
      <c r="AX41" s="687"/>
      <c r="AY41" s="688"/>
      <c r="AZ41" s="623">
        <v>548563</v>
      </c>
      <c r="BA41" s="624"/>
      <c r="BB41" s="624"/>
      <c r="BC41" s="624"/>
      <c r="BD41" s="655"/>
      <c r="BE41" s="655"/>
      <c r="BF41" s="678"/>
      <c r="BG41" s="671"/>
      <c r="BH41" s="672"/>
      <c r="BI41" s="672"/>
      <c r="BJ41" s="672"/>
      <c r="BK41" s="672"/>
      <c r="BL41" s="223"/>
      <c r="BM41" s="621" t="s">
        <v>337</v>
      </c>
      <c r="BN41" s="621"/>
      <c r="BO41" s="621"/>
      <c r="BP41" s="621"/>
      <c r="BQ41" s="621"/>
      <c r="BR41" s="621"/>
      <c r="BS41" s="621"/>
      <c r="BT41" s="621"/>
      <c r="BU41" s="622"/>
      <c r="BV41" s="623" t="s">
        <v>122</v>
      </c>
      <c r="BW41" s="624"/>
      <c r="BX41" s="624"/>
      <c r="BY41" s="624"/>
      <c r="BZ41" s="624"/>
      <c r="CA41" s="624"/>
      <c r="CB41" s="633"/>
      <c r="CD41" s="620" t="s">
        <v>338</v>
      </c>
      <c r="CE41" s="621"/>
      <c r="CF41" s="621"/>
      <c r="CG41" s="621"/>
      <c r="CH41" s="621"/>
      <c r="CI41" s="621"/>
      <c r="CJ41" s="621"/>
      <c r="CK41" s="621"/>
      <c r="CL41" s="621"/>
      <c r="CM41" s="621"/>
      <c r="CN41" s="621"/>
      <c r="CO41" s="621"/>
      <c r="CP41" s="621"/>
      <c r="CQ41" s="622"/>
      <c r="CR41" s="623" t="s">
        <v>122</v>
      </c>
      <c r="CS41" s="655"/>
      <c r="CT41" s="655"/>
      <c r="CU41" s="655"/>
      <c r="CV41" s="655"/>
      <c r="CW41" s="655"/>
      <c r="CX41" s="655"/>
      <c r="CY41" s="656"/>
      <c r="CZ41" s="628" t="s">
        <v>122</v>
      </c>
      <c r="DA41" s="653"/>
      <c r="DB41" s="653"/>
      <c r="DC41" s="657"/>
      <c r="DD41" s="632" t="s">
        <v>122</v>
      </c>
      <c r="DE41" s="655"/>
      <c r="DF41" s="655"/>
      <c r="DG41" s="655"/>
      <c r="DH41" s="655"/>
      <c r="DI41" s="655"/>
      <c r="DJ41" s="655"/>
      <c r="DK41" s="656"/>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2">
      <c r="AQ42" s="692" t="s">
        <v>339</v>
      </c>
      <c r="AR42" s="693"/>
      <c r="AS42" s="693"/>
      <c r="AT42" s="693"/>
      <c r="AU42" s="693"/>
      <c r="AV42" s="693"/>
      <c r="AW42" s="693"/>
      <c r="AX42" s="693"/>
      <c r="AY42" s="694"/>
      <c r="AZ42" s="695">
        <v>1002320</v>
      </c>
      <c r="BA42" s="696"/>
      <c r="BB42" s="696"/>
      <c r="BC42" s="696"/>
      <c r="BD42" s="682"/>
      <c r="BE42" s="682"/>
      <c r="BF42" s="684"/>
      <c r="BG42" s="673"/>
      <c r="BH42" s="674"/>
      <c r="BI42" s="674"/>
      <c r="BJ42" s="674"/>
      <c r="BK42" s="674"/>
      <c r="BL42" s="224"/>
      <c r="BM42" s="645" t="s">
        <v>340</v>
      </c>
      <c r="BN42" s="645"/>
      <c r="BO42" s="645"/>
      <c r="BP42" s="645"/>
      <c r="BQ42" s="645"/>
      <c r="BR42" s="645"/>
      <c r="BS42" s="645"/>
      <c r="BT42" s="645"/>
      <c r="BU42" s="646"/>
      <c r="BV42" s="695">
        <v>361</v>
      </c>
      <c r="BW42" s="696"/>
      <c r="BX42" s="696"/>
      <c r="BY42" s="696"/>
      <c r="BZ42" s="696"/>
      <c r="CA42" s="696"/>
      <c r="CB42" s="705"/>
      <c r="CD42" s="620" t="s">
        <v>341</v>
      </c>
      <c r="CE42" s="621"/>
      <c r="CF42" s="621"/>
      <c r="CG42" s="621"/>
      <c r="CH42" s="621"/>
      <c r="CI42" s="621"/>
      <c r="CJ42" s="621"/>
      <c r="CK42" s="621"/>
      <c r="CL42" s="621"/>
      <c r="CM42" s="621"/>
      <c r="CN42" s="621"/>
      <c r="CO42" s="621"/>
      <c r="CP42" s="621"/>
      <c r="CQ42" s="622"/>
      <c r="CR42" s="623">
        <v>900737</v>
      </c>
      <c r="CS42" s="655"/>
      <c r="CT42" s="655"/>
      <c r="CU42" s="655"/>
      <c r="CV42" s="655"/>
      <c r="CW42" s="655"/>
      <c r="CX42" s="655"/>
      <c r="CY42" s="656"/>
      <c r="CZ42" s="628">
        <v>6.3</v>
      </c>
      <c r="DA42" s="653"/>
      <c r="DB42" s="653"/>
      <c r="DC42" s="657"/>
      <c r="DD42" s="632">
        <v>306735</v>
      </c>
      <c r="DE42" s="655"/>
      <c r="DF42" s="655"/>
      <c r="DG42" s="655"/>
      <c r="DH42" s="655"/>
      <c r="DI42" s="655"/>
      <c r="DJ42" s="655"/>
      <c r="DK42" s="656"/>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2">
      <c r="B43" s="214" t="s">
        <v>342</v>
      </c>
      <c r="CD43" s="620" t="s">
        <v>343</v>
      </c>
      <c r="CE43" s="621"/>
      <c r="CF43" s="621"/>
      <c r="CG43" s="621"/>
      <c r="CH43" s="621"/>
      <c r="CI43" s="621"/>
      <c r="CJ43" s="621"/>
      <c r="CK43" s="621"/>
      <c r="CL43" s="621"/>
      <c r="CM43" s="621"/>
      <c r="CN43" s="621"/>
      <c r="CO43" s="621"/>
      <c r="CP43" s="621"/>
      <c r="CQ43" s="622"/>
      <c r="CR43" s="623">
        <v>26340</v>
      </c>
      <c r="CS43" s="655"/>
      <c r="CT43" s="655"/>
      <c r="CU43" s="655"/>
      <c r="CV43" s="655"/>
      <c r="CW43" s="655"/>
      <c r="CX43" s="655"/>
      <c r="CY43" s="656"/>
      <c r="CZ43" s="628">
        <v>0.2</v>
      </c>
      <c r="DA43" s="653"/>
      <c r="DB43" s="653"/>
      <c r="DC43" s="657"/>
      <c r="DD43" s="632">
        <v>26340</v>
      </c>
      <c r="DE43" s="655"/>
      <c r="DF43" s="655"/>
      <c r="DG43" s="655"/>
      <c r="DH43" s="655"/>
      <c r="DI43" s="655"/>
      <c r="DJ43" s="655"/>
      <c r="DK43" s="656"/>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2">
      <c r="B44" s="709" t="s">
        <v>344</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292</v>
      </c>
      <c r="CE44" s="660"/>
      <c r="CF44" s="620" t="s">
        <v>345</v>
      </c>
      <c r="CG44" s="621"/>
      <c r="CH44" s="621"/>
      <c r="CI44" s="621"/>
      <c r="CJ44" s="621"/>
      <c r="CK44" s="621"/>
      <c r="CL44" s="621"/>
      <c r="CM44" s="621"/>
      <c r="CN44" s="621"/>
      <c r="CO44" s="621"/>
      <c r="CP44" s="621"/>
      <c r="CQ44" s="622"/>
      <c r="CR44" s="623">
        <v>900737</v>
      </c>
      <c r="CS44" s="624"/>
      <c r="CT44" s="624"/>
      <c r="CU44" s="624"/>
      <c r="CV44" s="624"/>
      <c r="CW44" s="624"/>
      <c r="CX44" s="624"/>
      <c r="CY44" s="625"/>
      <c r="CZ44" s="628">
        <v>6.3</v>
      </c>
      <c r="DA44" s="629"/>
      <c r="DB44" s="629"/>
      <c r="DC44" s="635"/>
      <c r="DD44" s="632">
        <v>306735</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2">
      <c r="B45" s="709" t="s">
        <v>346</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347</v>
      </c>
      <c r="CG45" s="621"/>
      <c r="CH45" s="621"/>
      <c r="CI45" s="621"/>
      <c r="CJ45" s="621"/>
      <c r="CK45" s="621"/>
      <c r="CL45" s="621"/>
      <c r="CM45" s="621"/>
      <c r="CN45" s="621"/>
      <c r="CO45" s="621"/>
      <c r="CP45" s="621"/>
      <c r="CQ45" s="622"/>
      <c r="CR45" s="623">
        <v>98576</v>
      </c>
      <c r="CS45" s="655"/>
      <c r="CT45" s="655"/>
      <c r="CU45" s="655"/>
      <c r="CV45" s="655"/>
      <c r="CW45" s="655"/>
      <c r="CX45" s="655"/>
      <c r="CY45" s="656"/>
      <c r="CZ45" s="628">
        <v>0.7</v>
      </c>
      <c r="DA45" s="653"/>
      <c r="DB45" s="653"/>
      <c r="DC45" s="657"/>
      <c r="DD45" s="632">
        <v>21461</v>
      </c>
      <c r="DE45" s="655"/>
      <c r="DF45" s="655"/>
      <c r="DG45" s="655"/>
      <c r="DH45" s="655"/>
      <c r="DI45" s="655"/>
      <c r="DJ45" s="655"/>
      <c r="DK45" s="656"/>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2">
      <c r="B46" s="225"/>
      <c r="CD46" s="661"/>
      <c r="CE46" s="662"/>
      <c r="CF46" s="620" t="s">
        <v>348</v>
      </c>
      <c r="CG46" s="621"/>
      <c r="CH46" s="621"/>
      <c r="CI46" s="621"/>
      <c r="CJ46" s="621"/>
      <c r="CK46" s="621"/>
      <c r="CL46" s="621"/>
      <c r="CM46" s="621"/>
      <c r="CN46" s="621"/>
      <c r="CO46" s="621"/>
      <c r="CP46" s="621"/>
      <c r="CQ46" s="622"/>
      <c r="CR46" s="623">
        <v>794867</v>
      </c>
      <c r="CS46" s="624"/>
      <c r="CT46" s="624"/>
      <c r="CU46" s="624"/>
      <c r="CV46" s="624"/>
      <c r="CW46" s="624"/>
      <c r="CX46" s="624"/>
      <c r="CY46" s="625"/>
      <c r="CZ46" s="628">
        <v>5.5</v>
      </c>
      <c r="DA46" s="629"/>
      <c r="DB46" s="629"/>
      <c r="DC46" s="635"/>
      <c r="DD46" s="632">
        <v>277980</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2">
      <c r="B47" s="225"/>
      <c r="CD47" s="661"/>
      <c r="CE47" s="662"/>
      <c r="CF47" s="620" t="s">
        <v>349</v>
      </c>
      <c r="CG47" s="621"/>
      <c r="CH47" s="621"/>
      <c r="CI47" s="621"/>
      <c r="CJ47" s="621"/>
      <c r="CK47" s="621"/>
      <c r="CL47" s="621"/>
      <c r="CM47" s="621"/>
      <c r="CN47" s="621"/>
      <c r="CO47" s="621"/>
      <c r="CP47" s="621"/>
      <c r="CQ47" s="622"/>
      <c r="CR47" s="623" t="s">
        <v>122</v>
      </c>
      <c r="CS47" s="655"/>
      <c r="CT47" s="655"/>
      <c r="CU47" s="655"/>
      <c r="CV47" s="655"/>
      <c r="CW47" s="655"/>
      <c r="CX47" s="655"/>
      <c r="CY47" s="656"/>
      <c r="CZ47" s="628" t="s">
        <v>122</v>
      </c>
      <c r="DA47" s="653"/>
      <c r="DB47" s="653"/>
      <c r="DC47" s="657"/>
      <c r="DD47" s="632" t="s">
        <v>122</v>
      </c>
      <c r="DE47" s="655"/>
      <c r="DF47" s="655"/>
      <c r="DG47" s="655"/>
      <c r="DH47" s="655"/>
      <c r="DI47" s="655"/>
      <c r="DJ47" s="655"/>
      <c r="DK47" s="656"/>
      <c r="DL47" s="706"/>
      <c r="DM47" s="707"/>
      <c r="DN47" s="707"/>
      <c r="DO47" s="707"/>
      <c r="DP47" s="707"/>
      <c r="DQ47" s="707"/>
      <c r="DR47" s="707"/>
      <c r="DS47" s="707"/>
      <c r="DT47" s="707"/>
      <c r="DU47" s="707"/>
      <c r="DV47" s="708"/>
      <c r="DW47" s="697"/>
      <c r="DX47" s="698"/>
      <c r="DY47" s="698"/>
      <c r="DZ47" s="698"/>
      <c r="EA47" s="698"/>
      <c r="EB47" s="698"/>
      <c r="EC47" s="699"/>
    </row>
    <row r="48" spans="2:133" ht="11" x14ac:dyDescent="0.2">
      <c r="B48" s="225"/>
      <c r="CD48" s="663"/>
      <c r="CE48" s="664"/>
      <c r="CF48" s="620" t="s">
        <v>350</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2">
      <c r="B49" s="225"/>
      <c r="CD49" s="644" t="s">
        <v>351</v>
      </c>
      <c r="CE49" s="645"/>
      <c r="CF49" s="645"/>
      <c r="CG49" s="645"/>
      <c r="CH49" s="645"/>
      <c r="CI49" s="645"/>
      <c r="CJ49" s="645"/>
      <c r="CK49" s="645"/>
      <c r="CL49" s="645"/>
      <c r="CM49" s="645"/>
      <c r="CN49" s="645"/>
      <c r="CO49" s="645"/>
      <c r="CP49" s="645"/>
      <c r="CQ49" s="646"/>
      <c r="CR49" s="695">
        <v>14361108</v>
      </c>
      <c r="CS49" s="682"/>
      <c r="CT49" s="682"/>
      <c r="CU49" s="682"/>
      <c r="CV49" s="682"/>
      <c r="CW49" s="682"/>
      <c r="CX49" s="682"/>
      <c r="CY49" s="711"/>
      <c r="CZ49" s="703">
        <v>100</v>
      </c>
      <c r="DA49" s="712"/>
      <c r="DB49" s="712"/>
      <c r="DC49" s="713"/>
      <c r="DD49" s="714">
        <v>10431439</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BceEsNiq2y4ke2GD1B5EvNNlA1nRuTlhzrz92eK4Jrwk3NYT1lgC8WeDvHOZBIH6MkO/YvRnwIWIDZk4pA/dig==" saltValue="S2VVkYrKRp5rYAnzSsV5R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 zeroHeight="1" x14ac:dyDescent="0.2"/>
  <cols>
    <col min="1" max="130" width="2.81640625" style="231" customWidth="1"/>
    <col min="131" max="131" width="1.63281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721" t="s">
        <v>352</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353</v>
      </c>
      <c r="DK2" s="723"/>
      <c r="DL2" s="723"/>
      <c r="DM2" s="723"/>
      <c r="DN2" s="723"/>
      <c r="DO2" s="724"/>
      <c r="DP2" s="228"/>
      <c r="DQ2" s="722" t="s">
        <v>354</v>
      </c>
      <c r="DR2" s="723"/>
      <c r="DS2" s="723"/>
      <c r="DT2" s="723"/>
      <c r="DU2" s="723"/>
      <c r="DV2" s="723"/>
      <c r="DW2" s="723"/>
      <c r="DX2" s="723"/>
      <c r="DY2" s="723"/>
      <c r="DZ2" s="724"/>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725" t="s">
        <v>355</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356</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2">
      <c r="A5" s="727" t="s">
        <v>357</v>
      </c>
      <c r="B5" s="728"/>
      <c r="C5" s="728"/>
      <c r="D5" s="728"/>
      <c r="E5" s="728"/>
      <c r="F5" s="728"/>
      <c r="G5" s="728"/>
      <c r="H5" s="728"/>
      <c r="I5" s="728"/>
      <c r="J5" s="728"/>
      <c r="K5" s="728"/>
      <c r="L5" s="728"/>
      <c r="M5" s="728"/>
      <c r="N5" s="728"/>
      <c r="O5" s="728"/>
      <c r="P5" s="729"/>
      <c r="Q5" s="733" t="s">
        <v>358</v>
      </c>
      <c r="R5" s="734"/>
      <c r="S5" s="734"/>
      <c r="T5" s="734"/>
      <c r="U5" s="735"/>
      <c r="V5" s="733" t="s">
        <v>359</v>
      </c>
      <c r="W5" s="734"/>
      <c r="X5" s="734"/>
      <c r="Y5" s="734"/>
      <c r="Z5" s="735"/>
      <c r="AA5" s="733" t="s">
        <v>360</v>
      </c>
      <c r="AB5" s="734"/>
      <c r="AC5" s="734"/>
      <c r="AD5" s="734"/>
      <c r="AE5" s="734"/>
      <c r="AF5" s="739" t="s">
        <v>361</v>
      </c>
      <c r="AG5" s="734"/>
      <c r="AH5" s="734"/>
      <c r="AI5" s="734"/>
      <c r="AJ5" s="740"/>
      <c r="AK5" s="734" t="s">
        <v>362</v>
      </c>
      <c r="AL5" s="734"/>
      <c r="AM5" s="734"/>
      <c r="AN5" s="734"/>
      <c r="AO5" s="735"/>
      <c r="AP5" s="733" t="s">
        <v>363</v>
      </c>
      <c r="AQ5" s="734"/>
      <c r="AR5" s="734"/>
      <c r="AS5" s="734"/>
      <c r="AT5" s="735"/>
      <c r="AU5" s="733" t="s">
        <v>364</v>
      </c>
      <c r="AV5" s="734"/>
      <c r="AW5" s="734"/>
      <c r="AX5" s="734"/>
      <c r="AY5" s="740"/>
      <c r="AZ5" s="232"/>
      <c r="BA5" s="232"/>
      <c r="BB5" s="232"/>
      <c r="BC5" s="232"/>
      <c r="BD5" s="232"/>
      <c r="BE5" s="233"/>
      <c r="BF5" s="233"/>
      <c r="BG5" s="233"/>
      <c r="BH5" s="233"/>
      <c r="BI5" s="233"/>
      <c r="BJ5" s="233"/>
      <c r="BK5" s="233"/>
      <c r="BL5" s="233"/>
      <c r="BM5" s="233"/>
      <c r="BN5" s="233"/>
      <c r="BO5" s="233"/>
      <c r="BP5" s="233"/>
      <c r="BQ5" s="727" t="s">
        <v>365</v>
      </c>
      <c r="BR5" s="728"/>
      <c r="BS5" s="728"/>
      <c r="BT5" s="728"/>
      <c r="BU5" s="728"/>
      <c r="BV5" s="728"/>
      <c r="BW5" s="728"/>
      <c r="BX5" s="728"/>
      <c r="BY5" s="728"/>
      <c r="BZ5" s="728"/>
      <c r="CA5" s="728"/>
      <c r="CB5" s="728"/>
      <c r="CC5" s="728"/>
      <c r="CD5" s="728"/>
      <c r="CE5" s="728"/>
      <c r="CF5" s="728"/>
      <c r="CG5" s="729"/>
      <c r="CH5" s="733" t="s">
        <v>366</v>
      </c>
      <c r="CI5" s="734"/>
      <c r="CJ5" s="734"/>
      <c r="CK5" s="734"/>
      <c r="CL5" s="735"/>
      <c r="CM5" s="733" t="s">
        <v>367</v>
      </c>
      <c r="CN5" s="734"/>
      <c r="CO5" s="734"/>
      <c r="CP5" s="734"/>
      <c r="CQ5" s="735"/>
      <c r="CR5" s="733" t="s">
        <v>368</v>
      </c>
      <c r="CS5" s="734"/>
      <c r="CT5" s="734"/>
      <c r="CU5" s="734"/>
      <c r="CV5" s="735"/>
      <c r="CW5" s="733" t="s">
        <v>369</v>
      </c>
      <c r="CX5" s="734"/>
      <c r="CY5" s="734"/>
      <c r="CZ5" s="734"/>
      <c r="DA5" s="735"/>
      <c r="DB5" s="733" t="s">
        <v>370</v>
      </c>
      <c r="DC5" s="734"/>
      <c r="DD5" s="734"/>
      <c r="DE5" s="734"/>
      <c r="DF5" s="735"/>
      <c r="DG5" s="763" t="s">
        <v>371</v>
      </c>
      <c r="DH5" s="764"/>
      <c r="DI5" s="764"/>
      <c r="DJ5" s="764"/>
      <c r="DK5" s="765"/>
      <c r="DL5" s="763" t="s">
        <v>372</v>
      </c>
      <c r="DM5" s="764"/>
      <c r="DN5" s="764"/>
      <c r="DO5" s="764"/>
      <c r="DP5" s="765"/>
      <c r="DQ5" s="733" t="s">
        <v>373</v>
      </c>
      <c r="DR5" s="734"/>
      <c r="DS5" s="734"/>
      <c r="DT5" s="734"/>
      <c r="DU5" s="735"/>
      <c r="DV5" s="733" t="s">
        <v>364</v>
      </c>
      <c r="DW5" s="734"/>
      <c r="DX5" s="734"/>
      <c r="DY5" s="734"/>
      <c r="DZ5" s="740"/>
      <c r="EA5" s="234"/>
    </row>
    <row r="6" spans="1:131" s="235" customFormat="1" ht="26.25" customHeight="1" thickBot="1" x14ac:dyDescent="0.25">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2">
      <c r="A7" s="236">
        <v>1</v>
      </c>
      <c r="B7" s="749" t="s">
        <v>374</v>
      </c>
      <c r="C7" s="750"/>
      <c r="D7" s="750"/>
      <c r="E7" s="750"/>
      <c r="F7" s="750"/>
      <c r="G7" s="750"/>
      <c r="H7" s="750"/>
      <c r="I7" s="750"/>
      <c r="J7" s="750"/>
      <c r="K7" s="750"/>
      <c r="L7" s="750"/>
      <c r="M7" s="750"/>
      <c r="N7" s="750"/>
      <c r="O7" s="750"/>
      <c r="P7" s="751"/>
      <c r="Q7" s="752">
        <v>15073</v>
      </c>
      <c r="R7" s="753"/>
      <c r="S7" s="753"/>
      <c r="T7" s="753"/>
      <c r="U7" s="753"/>
      <c r="V7" s="753">
        <v>14403</v>
      </c>
      <c r="W7" s="753"/>
      <c r="X7" s="753"/>
      <c r="Y7" s="753"/>
      <c r="Z7" s="753"/>
      <c r="AA7" s="753">
        <v>670</v>
      </c>
      <c r="AB7" s="753"/>
      <c r="AC7" s="753"/>
      <c r="AD7" s="753"/>
      <c r="AE7" s="754"/>
      <c r="AF7" s="755">
        <v>558</v>
      </c>
      <c r="AG7" s="756"/>
      <c r="AH7" s="756"/>
      <c r="AI7" s="756"/>
      <c r="AJ7" s="757"/>
      <c r="AK7" s="758">
        <v>372</v>
      </c>
      <c r="AL7" s="759"/>
      <c r="AM7" s="759"/>
      <c r="AN7" s="759"/>
      <c r="AO7" s="759"/>
      <c r="AP7" s="759">
        <v>5991</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t="s">
        <v>545</v>
      </c>
      <c r="BS7" s="746" t="s">
        <v>546</v>
      </c>
      <c r="BT7" s="747"/>
      <c r="BU7" s="747"/>
      <c r="BV7" s="747"/>
      <c r="BW7" s="747"/>
      <c r="BX7" s="747"/>
      <c r="BY7" s="747"/>
      <c r="BZ7" s="747"/>
      <c r="CA7" s="747"/>
      <c r="CB7" s="747"/>
      <c r="CC7" s="747"/>
      <c r="CD7" s="747"/>
      <c r="CE7" s="747"/>
      <c r="CF7" s="747"/>
      <c r="CG7" s="762"/>
      <c r="CH7" s="743">
        <v>0</v>
      </c>
      <c r="CI7" s="744"/>
      <c r="CJ7" s="744"/>
      <c r="CK7" s="744"/>
      <c r="CL7" s="745"/>
      <c r="CM7" s="743">
        <v>262</v>
      </c>
      <c r="CN7" s="744"/>
      <c r="CO7" s="744"/>
      <c r="CP7" s="744"/>
      <c r="CQ7" s="745"/>
      <c r="CR7" s="743">
        <v>1</v>
      </c>
      <c r="CS7" s="744"/>
      <c r="CT7" s="744"/>
      <c r="CU7" s="744"/>
      <c r="CV7" s="745"/>
      <c r="CW7" s="743">
        <v>0</v>
      </c>
      <c r="CX7" s="744"/>
      <c r="CY7" s="744"/>
      <c r="CZ7" s="744"/>
      <c r="DA7" s="745"/>
      <c r="DB7" s="743" t="s">
        <v>547</v>
      </c>
      <c r="DC7" s="744"/>
      <c r="DD7" s="744"/>
      <c r="DE7" s="744"/>
      <c r="DF7" s="745"/>
      <c r="DG7" s="743">
        <v>9</v>
      </c>
      <c r="DH7" s="744"/>
      <c r="DI7" s="744"/>
      <c r="DJ7" s="744"/>
      <c r="DK7" s="745"/>
      <c r="DL7" s="743" t="s">
        <v>547</v>
      </c>
      <c r="DM7" s="744"/>
      <c r="DN7" s="744"/>
      <c r="DO7" s="744"/>
      <c r="DP7" s="745"/>
      <c r="DQ7" s="743" t="s">
        <v>547</v>
      </c>
      <c r="DR7" s="744"/>
      <c r="DS7" s="744"/>
      <c r="DT7" s="744"/>
      <c r="DU7" s="745"/>
      <c r="DV7" s="746"/>
      <c r="DW7" s="747"/>
      <c r="DX7" s="747"/>
      <c r="DY7" s="747"/>
      <c r="DZ7" s="748"/>
      <c r="EA7" s="234"/>
    </row>
    <row r="8" spans="1:131" s="235" customFormat="1" ht="26.25" customHeight="1" x14ac:dyDescent="0.2">
      <c r="A8" s="238">
        <v>2</v>
      </c>
      <c r="B8" s="780"/>
      <c r="C8" s="781"/>
      <c r="D8" s="781"/>
      <c r="E8" s="781"/>
      <c r="F8" s="781"/>
      <c r="G8" s="781"/>
      <c r="H8" s="781"/>
      <c r="I8" s="781"/>
      <c r="J8" s="781"/>
      <c r="K8" s="781"/>
      <c r="L8" s="781"/>
      <c r="M8" s="781"/>
      <c r="N8" s="781"/>
      <c r="O8" s="781"/>
      <c r="P8" s="782"/>
      <c r="Q8" s="783"/>
      <c r="R8" s="784"/>
      <c r="S8" s="784"/>
      <c r="T8" s="784"/>
      <c r="U8" s="784"/>
      <c r="V8" s="784"/>
      <c r="W8" s="784"/>
      <c r="X8" s="784"/>
      <c r="Y8" s="784"/>
      <c r="Z8" s="784"/>
      <c r="AA8" s="784"/>
      <c r="AB8" s="784"/>
      <c r="AC8" s="784"/>
      <c r="AD8" s="784"/>
      <c r="AE8" s="785"/>
      <c r="AF8" s="786"/>
      <c r="AG8" s="787"/>
      <c r="AH8" s="787"/>
      <c r="AI8" s="787"/>
      <c r="AJ8" s="788"/>
      <c r="AK8" s="769"/>
      <c r="AL8" s="770"/>
      <c r="AM8" s="770"/>
      <c r="AN8" s="770"/>
      <c r="AO8" s="770"/>
      <c r="AP8" s="770"/>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c r="BT8" s="774"/>
      <c r="BU8" s="774"/>
      <c r="BV8" s="774"/>
      <c r="BW8" s="774"/>
      <c r="BX8" s="774"/>
      <c r="BY8" s="774"/>
      <c r="BZ8" s="774"/>
      <c r="CA8" s="774"/>
      <c r="CB8" s="774"/>
      <c r="CC8" s="774"/>
      <c r="CD8" s="774"/>
      <c r="CE8" s="774"/>
      <c r="CF8" s="774"/>
      <c r="CG8" s="775"/>
      <c r="CH8" s="776"/>
      <c r="CI8" s="777"/>
      <c r="CJ8" s="777"/>
      <c r="CK8" s="777"/>
      <c r="CL8" s="778"/>
      <c r="CM8" s="776"/>
      <c r="CN8" s="777"/>
      <c r="CO8" s="777"/>
      <c r="CP8" s="777"/>
      <c r="CQ8" s="778"/>
      <c r="CR8" s="776"/>
      <c r="CS8" s="777"/>
      <c r="CT8" s="777"/>
      <c r="CU8" s="777"/>
      <c r="CV8" s="778"/>
      <c r="CW8" s="776"/>
      <c r="CX8" s="777"/>
      <c r="CY8" s="777"/>
      <c r="CZ8" s="777"/>
      <c r="DA8" s="778"/>
      <c r="DB8" s="776"/>
      <c r="DC8" s="777"/>
      <c r="DD8" s="777"/>
      <c r="DE8" s="777"/>
      <c r="DF8" s="778"/>
      <c r="DG8" s="776"/>
      <c r="DH8" s="777"/>
      <c r="DI8" s="777"/>
      <c r="DJ8" s="777"/>
      <c r="DK8" s="778"/>
      <c r="DL8" s="776"/>
      <c r="DM8" s="777"/>
      <c r="DN8" s="777"/>
      <c r="DO8" s="777"/>
      <c r="DP8" s="778"/>
      <c r="DQ8" s="776"/>
      <c r="DR8" s="777"/>
      <c r="DS8" s="777"/>
      <c r="DT8" s="777"/>
      <c r="DU8" s="778"/>
      <c r="DV8" s="773"/>
      <c r="DW8" s="774"/>
      <c r="DX8" s="774"/>
      <c r="DY8" s="774"/>
      <c r="DZ8" s="779"/>
      <c r="EA8" s="234"/>
    </row>
    <row r="9" spans="1:131" s="235" customFormat="1" ht="26.25" customHeight="1" x14ac:dyDescent="0.2">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2">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2">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2">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2">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2">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2">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2">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2">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2">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2">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2">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5">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2">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375</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5">
      <c r="A23" s="240" t="s">
        <v>376</v>
      </c>
      <c r="B23" s="789" t="s">
        <v>377</v>
      </c>
      <c r="C23" s="790"/>
      <c r="D23" s="790"/>
      <c r="E23" s="790"/>
      <c r="F23" s="790"/>
      <c r="G23" s="790"/>
      <c r="H23" s="790"/>
      <c r="I23" s="790"/>
      <c r="J23" s="790"/>
      <c r="K23" s="790"/>
      <c r="L23" s="790"/>
      <c r="M23" s="790"/>
      <c r="N23" s="790"/>
      <c r="O23" s="790"/>
      <c r="P23" s="791"/>
      <c r="Q23" s="792">
        <v>15073</v>
      </c>
      <c r="R23" s="793"/>
      <c r="S23" s="793"/>
      <c r="T23" s="793"/>
      <c r="U23" s="793"/>
      <c r="V23" s="793">
        <v>14403</v>
      </c>
      <c r="W23" s="793"/>
      <c r="X23" s="793"/>
      <c r="Y23" s="793"/>
      <c r="Z23" s="793"/>
      <c r="AA23" s="793">
        <v>670</v>
      </c>
      <c r="AB23" s="793"/>
      <c r="AC23" s="793"/>
      <c r="AD23" s="793"/>
      <c r="AE23" s="794"/>
      <c r="AF23" s="795">
        <v>558</v>
      </c>
      <c r="AG23" s="793"/>
      <c r="AH23" s="793"/>
      <c r="AI23" s="793"/>
      <c r="AJ23" s="796"/>
      <c r="AK23" s="797"/>
      <c r="AL23" s="798"/>
      <c r="AM23" s="798"/>
      <c r="AN23" s="798"/>
      <c r="AO23" s="798"/>
      <c r="AP23" s="793">
        <v>5991</v>
      </c>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2">
      <c r="A24" s="808" t="s">
        <v>378</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5">
      <c r="A25" s="725" t="s">
        <v>379</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2">
      <c r="A26" s="727" t="s">
        <v>357</v>
      </c>
      <c r="B26" s="728"/>
      <c r="C26" s="728"/>
      <c r="D26" s="728"/>
      <c r="E26" s="728"/>
      <c r="F26" s="728"/>
      <c r="G26" s="728"/>
      <c r="H26" s="728"/>
      <c r="I26" s="728"/>
      <c r="J26" s="728"/>
      <c r="K26" s="728"/>
      <c r="L26" s="728"/>
      <c r="M26" s="728"/>
      <c r="N26" s="728"/>
      <c r="O26" s="728"/>
      <c r="P26" s="729"/>
      <c r="Q26" s="733" t="s">
        <v>380</v>
      </c>
      <c r="R26" s="734"/>
      <c r="S26" s="734"/>
      <c r="T26" s="734"/>
      <c r="U26" s="735"/>
      <c r="V26" s="733" t="s">
        <v>381</v>
      </c>
      <c r="W26" s="734"/>
      <c r="X26" s="734"/>
      <c r="Y26" s="734"/>
      <c r="Z26" s="735"/>
      <c r="AA26" s="733" t="s">
        <v>382</v>
      </c>
      <c r="AB26" s="734"/>
      <c r="AC26" s="734"/>
      <c r="AD26" s="734"/>
      <c r="AE26" s="734"/>
      <c r="AF26" s="814" t="s">
        <v>383</v>
      </c>
      <c r="AG26" s="815"/>
      <c r="AH26" s="815"/>
      <c r="AI26" s="815"/>
      <c r="AJ26" s="816"/>
      <c r="AK26" s="734" t="s">
        <v>384</v>
      </c>
      <c r="AL26" s="734"/>
      <c r="AM26" s="734"/>
      <c r="AN26" s="734"/>
      <c r="AO26" s="735"/>
      <c r="AP26" s="733" t="s">
        <v>385</v>
      </c>
      <c r="AQ26" s="734"/>
      <c r="AR26" s="734"/>
      <c r="AS26" s="734"/>
      <c r="AT26" s="735"/>
      <c r="AU26" s="733" t="s">
        <v>386</v>
      </c>
      <c r="AV26" s="734"/>
      <c r="AW26" s="734"/>
      <c r="AX26" s="734"/>
      <c r="AY26" s="735"/>
      <c r="AZ26" s="733" t="s">
        <v>387</v>
      </c>
      <c r="BA26" s="734"/>
      <c r="BB26" s="734"/>
      <c r="BC26" s="734"/>
      <c r="BD26" s="735"/>
      <c r="BE26" s="733" t="s">
        <v>364</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5">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2">
      <c r="A28" s="242">
        <v>1</v>
      </c>
      <c r="B28" s="749" t="s">
        <v>388</v>
      </c>
      <c r="C28" s="750"/>
      <c r="D28" s="750"/>
      <c r="E28" s="750"/>
      <c r="F28" s="750"/>
      <c r="G28" s="750"/>
      <c r="H28" s="750"/>
      <c r="I28" s="750"/>
      <c r="J28" s="750"/>
      <c r="K28" s="750"/>
      <c r="L28" s="750"/>
      <c r="M28" s="750"/>
      <c r="N28" s="750"/>
      <c r="O28" s="750"/>
      <c r="P28" s="751"/>
      <c r="Q28" s="822">
        <v>4778</v>
      </c>
      <c r="R28" s="823"/>
      <c r="S28" s="823"/>
      <c r="T28" s="823"/>
      <c r="U28" s="823"/>
      <c r="V28" s="823">
        <v>4760</v>
      </c>
      <c r="W28" s="823"/>
      <c r="X28" s="823"/>
      <c r="Y28" s="823"/>
      <c r="Z28" s="823"/>
      <c r="AA28" s="823">
        <v>18</v>
      </c>
      <c r="AB28" s="823"/>
      <c r="AC28" s="823"/>
      <c r="AD28" s="823"/>
      <c r="AE28" s="824"/>
      <c r="AF28" s="825">
        <v>18</v>
      </c>
      <c r="AG28" s="823"/>
      <c r="AH28" s="823"/>
      <c r="AI28" s="823"/>
      <c r="AJ28" s="826"/>
      <c r="AK28" s="827">
        <v>588</v>
      </c>
      <c r="AL28" s="828"/>
      <c r="AM28" s="828"/>
      <c r="AN28" s="828"/>
      <c r="AO28" s="828"/>
      <c r="AP28" s="828" t="s">
        <v>547</v>
      </c>
      <c r="AQ28" s="828"/>
      <c r="AR28" s="828"/>
      <c r="AS28" s="828"/>
      <c r="AT28" s="828"/>
      <c r="AU28" s="828" t="s">
        <v>547</v>
      </c>
      <c r="AV28" s="828"/>
      <c r="AW28" s="828"/>
      <c r="AX28" s="828"/>
      <c r="AY28" s="828"/>
      <c r="AZ28" s="829"/>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2">
      <c r="A29" s="242">
        <v>2</v>
      </c>
      <c r="B29" s="780" t="s">
        <v>389</v>
      </c>
      <c r="C29" s="781"/>
      <c r="D29" s="781"/>
      <c r="E29" s="781"/>
      <c r="F29" s="781"/>
      <c r="G29" s="781"/>
      <c r="H29" s="781"/>
      <c r="I29" s="781"/>
      <c r="J29" s="781"/>
      <c r="K29" s="781"/>
      <c r="L29" s="781"/>
      <c r="M29" s="781"/>
      <c r="N29" s="781"/>
      <c r="O29" s="781"/>
      <c r="P29" s="782"/>
      <c r="Q29" s="783">
        <v>3515</v>
      </c>
      <c r="R29" s="784"/>
      <c r="S29" s="784"/>
      <c r="T29" s="784"/>
      <c r="U29" s="784"/>
      <c r="V29" s="784">
        <v>3493</v>
      </c>
      <c r="W29" s="784"/>
      <c r="X29" s="784"/>
      <c r="Y29" s="784"/>
      <c r="Z29" s="784"/>
      <c r="AA29" s="784">
        <v>22</v>
      </c>
      <c r="AB29" s="784"/>
      <c r="AC29" s="784"/>
      <c r="AD29" s="784"/>
      <c r="AE29" s="785"/>
      <c r="AF29" s="786">
        <v>22</v>
      </c>
      <c r="AG29" s="787"/>
      <c r="AH29" s="787"/>
      <c r="AI29" s="787"/>
      <c r="AJ29" s="788"/>
      <c r="AK29" s="834">
        <v>593</v>
      </c>
      <c r="AL29" s="830"/>
      <c r="AM29" s="830"/>
      <c r="AN29" s="830"/>
      <c r="AO29" s="830"/>
      <c r="AP29" s="830" t="s">
        <v>547</v>
      </c>
      <c r="AQ29" s="830"/>
      <c r="AR29" s="830"/>
      <c r="AS29" s="830"/>
      <c r="AT29" s="830"/>
      <c r="AU29" s="830" t="s">
        <v>547</v>
      </c>
      <c r="AV29" s="830"/>
      <c r="AW29" s="830"/>
      <c r="AX29" s="830"/>
      <c r="AY29" s="830"/>
      <c r="AZ29" s="831"/>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2">
      <c r="A30" s="242">
        <v>3</v>
      </c>
      <c r="B30" s="780" t="s">
        <v>390</v>
      </c>
      <c r="C30" s="781"/>
      <c r="D30" s="781"/>
      <c r="E30" s="781"/>
      <c r="F30" s="781"/>
      <c r="G30" s="781"/>
      <c r="H30" s="781"/>
      <c r="I30" s="781"/>
      <c r="J30" s="781"/>
      <c r="K30" s="781"/>
      <c r="L30" s="781"/>
      <c r="M30" s="781"/>
      <c r="N30" s="781"/>
      <c r="O30" s="781"/>
      <c r="P30" s="782"/>
      <c r="Q30" s="783">
        <v>615</v>
      </c>
      <c r="R30" s="784"/>
      <c r="S30" s="784"/>
      <c r="T30" s="784"/>
      <c r="U30" s="784"/>
      <c r="V30" s="784">
        <v>590</v>
      </c>
      <c r="W30" s="784"/>
      <c r="X30" s="784"/>
      <c r="Y30" s="784"/>
      <c r="Z30" s="784"/>
      <c r="AA30" s="784">
        <v>26</v>
      </c>
      <c r="AB30" s="784"/>
      <c r="AC30" s="784"/>
      <c r="AD30" s="784"/>
      <c r="AE30" s="785"/>
      <c r="AF30" s="786">
        <v>26</v>
      </c>
      <c r="AG30" s="787"/>
      <c r="AH30" s="787"/>
      <c r="AI30" s="787"/>
      <c r="AJ30" s="788"/>
      <c r="AK30" s="834">
        <v>100</v>
      </c>
      <c r="AL30" s="830"/>
      <c r="AM30" s="830"/>
      <c r="AN30" s="830"/>
      <c r="AO30" s="830"/>
      <c r="AP30" s="830" t="s">
        <v>547</v>
      </c>
      <c r="AQ30" s="830"/>
      <c r="AR30" s="830"/>
      <c r="AS30" s="830"/>
      <c r="AT30" s="830"/>
      <c r="AU30" s="830" t="s">
        <v>547</v>
      </c>
      <c r="AV30" s="830"/>
      <c r="AW30" s="830"/>
      <c r="AX30" s="830"/>
      <c r="AY30" s="830"/>
      <c r="AZ30" s="831"/>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2">
      <c r="A31" s="242">
        <v>4</v>
      </c>
      <c r="B31" s="780" t="s">
        <v>391</v>
      </c>
      <c r="C31" s="781"/>
      <c r="D31" s="781"/>
      <c r="E31" s="781"/>
      <c r="F31" s="781"/>
      <c r="G31" s="781"/>
      <c r="H31" s="781"/>
      <c r="I31" s="781"/>
      <c r="J31" s="781"/>
      <c r="K31" s="781"/>
      <c r="L31" s="781"/>
      <c r="M31" s="781"/>
      <c r="N31" s="781"/>
      <c r="O31" s="781"/>
      <c r="P31" s="782"/>
      <c r="Q31" s="783">
        <v>581</v>
      </c>
      <c r="R31" s="784"/>
      <c r="S31" s="784"/>
      <c r="T31" s="784"/>
      <c r="U31" s="784"/>
      <c r="V31" s="784">
        <v>535</v>
      </c>
      <c r="W31" s="784"/>
      <c r="X31" s="784"/>
      <c r="Y31" s="784"/>
      <c r="Z31" s="784"/>
      <c r="AA31" s="784">
        <v>46</v>
      </c>
      <c r="AB31" s="784"/>
      <c r="AC31" s="784"/>
      <c r="AD31" s="784"/>
      <c r="AE31" s="785"/>
      <c r="AF31" s="786">
        <v>600</v>
      </c>
      <c r="AG31" s="787"/>
      <c r="AH31" s="787"/>
      <c r="AI31" s="787"/>
      <c r="AJ31" s="788"/>
      <c r="AK31" s="834">
        <v>0</v>
      </c>
      <c r="AL31" s="830"/>
      <c r="AM31" s="830"/>
      <c r="AN31" s="830"/>
      <c r="AO31" s="830"/>
      <c r="AP31" s="830">
        <v>1933</v>
      </c>
      <c r="AQ31" s="830"/>
      <c r="AR31" s="830"/>
      <c r="AS31" s="830"/>
      <c r="AT31" s="830"/>
      <c r="AU31" s="830">
        <v>15</v>
      </c>
      <c r="AV31" s="830"/>
      <c r="AW31" s="830"/>
      <c r="AX31" s="830"/>
      <c r="AY31" s="830"/>
      <c r="AZ31" s="831" t="s">
        <v>547</v>
      </c>
      <c r="BA31" s="831"/>
      <c r="BB31" s="831"/>
      <c r="BC31" s="831"/>
      <c r="BD31" s="831"/>
      <c r="BE31" s="832" t="s">
        <v>392</v>
      </c>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2">
      <c r="A32" s="242">
        <v>5</v>
      </c>
      <c r="B32" s="780" t="s">
        <v>393</v>
      </c>
      <c r="C32" s="781"/>
      <c r="D32" s="781"/>
      <c r="E32" s="781"/>
      <c r="F32" s="781"/>
      <c r="G32" s="781"/>
      <c r="H32" s="781"/>
      <c r="I32" s="781"/>
      <c r="J32" s="781"/>
      <c r="K32" s="781"/>
      <c r="L32" s="781"/>
      <c r="M32" s="781"/>
      <c r="N32" s="781"/>
      <c r="O32" s="781"/>
      <c r="P32" s="782"/>
      <c r="Q32" s="783">
        <v>1037</v>
      </c>
      <c r="R32" s="784"/>
      <c r="S32" s="784"/>
      <c r="T32" s="784"/>
      <c r="U32" s="784"/>
      <c r="V32" s="784">
        <v>959</v>
      </c>
      <c r="W32" s="784"/>
      <c r="X32" s="784"/>
      <c r="Y32" s="784"/>
      <c r="Z32" s="784"/>
      <c r="AA32" s="784">
        <v>78</v>
      </c>
      <c r="AB32" s="784"/>
      <c r="AC32" s="784"/>
      <c r="AD32" s="784"/>
      <c r="AE32" s="785"/>
      <c r="AF32" s="786">
        <v>242</v>
      </c>
      <c r="AG32" s="787"/>
      <c r="AH32" s="787"/>
      <c r="AI32" s="787"/>
      <c r="AJ32" s="788"/>
      <c r="AK32" s="834">
        <v>417</v>
      </c>
      <c r="AL32" s="830"/>
      <c r="AM32" s="830"/>
      <c r="AN32" s="830"/>
      <c r="AO32" s="830"/>
      <c r="AP32" s="830">
        <v>5750</v>
      </c>
      <c r="AQ32" s="830"/>
      <c r="AR32" s="830"/>
      <c r="AS32" s="830"/>
      <c r="AT32" s="830"/>
      <c r="AU32" s="830">
        <v>1656</v>
      </c>
      <c r="AV32" s="830"/>
      <c r="AW32" s="830"/>
      <c r="AX32" s="830"/>
      <c r="AY32" s="830"/>
      <c r="AZ32" s="831" t="s">
        <v>547</v>
      </c>
      <c r="BA32" s="831"/>
      <c r="BB32" s="831"/>
      <c r="BC32" s="831"/>
      <c r="BD32" s="831"/>
      <c r="BE32" s="832" t="s">
        <v>392</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2">
      <c r="A33" s="242">
        <v>6</v>
      </c>
      <c r="B33" s="780"/>
      <c r="C33" s="781"/>
      <c r="D33" s="781"/>
      <c r="E33" s="781"/>
      <c r="F33" s="781"/>
      <c r="G33" s="781"/>
      <c r="H33" s="781"/>
      <c r="I33" s="781"/>
      <c r="J33" s="781"/>
      <c r="K33" s="781"/>
      <c r="L33" s="781"/>
      <c r="M33" s="781"/>
      <c r="N33" s="781"/>
      <c r="O33" s="781"/>
      <c r="P33" s="782"/>
      <c r="Q33" s="783"/>
      <c r="R33" s="784"/>
      <c r="S33" s="784"/>
      <c r="T33" s="784"/>
      <c r="U33" s="784"/>
      <c r="V33" s="784"/>
      <c r="W33" s="784"/>
      <c r="X33" s="784"/>
      <c r="Y33" s="784"/>
      <c r="Z33" s="784"/>
      <c r="AA33" s="784"/>
      <c r="AB33" s="784"/>
      <c r="AC33" s="784"/>
      <c r="AD33" s="784"/>
      <c r="AE33" s="785"/>
      <c r="AF33" s="786"/>
      <c r="AG33" s="787"/>
      <c r="AH33" s="787"/>
      <c r="AI33" s="787"/>
      <c r="AJ33" s="788"/>
      <c r="AK33" s="834"/>
      <c r="AL33" s="830"/>
      <c r="AM33" s="830"/>
      <c r="AN33" s="830"/>
      <c r="AO33" s="830"/>
      <c r="AP33" s="830"/>
      <c r="AQ33" s="830"/>
      <c r="AR33" s="830"/>
      <c r="AS33" s="830"/>
      <c r="AT33" s="830"/>
      <c r="AU33" s="830"/>
      <c r="AV33" s="830"/>
      <c r="AW33" s="830"/>
      <c r="AX33" s="830"/>
      <c r="AY33" s="830"/>
      <c r="AZ33" s="831"/>
      <c r="BA33" s="831"/>
      <c r="BB33" s="831"/>
      <c r="BC33" s="831"/>
      <c r="BD33" s="831"/>
      <c r="BE33" s="832"/>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2">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2">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2">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2">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2">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2">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2">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2">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2">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2">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2">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2">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2">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2">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2">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2">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2">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2">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2">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2">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2">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2">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2">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2">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2">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2">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2">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5">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2">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394</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5">
      <c r="A63" s="240" t="s">
        <v>376</v>
      </c>
      <c r="B63" s="789" t="s">
        <v>395</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908</v>
      </c>
      <c r="AG63" s="844"/>
      <c r="AH63" s="844"/>
      <c r="AI63" s="844"/>
      <c r="AJ63" s="845"/>
      <c r="AK63" s="846"/>
      <c r="AL63" s="841"/>
      <c r="AM63" s="841"/>
      <c r="AN63" s="841"/>
      <c r="AO63" s="841"/>
      <c r="AP63" s="844">
        <v>7683</v>
      </c>
      <c r="AQ63" s="844"/>
      <c r="AR63" s="844"/>
      <c r="AS63" s="844"/>
      <c r="AT63" s="844"/>
      <c r="AU63" s="844">
        <v>1671</v>
      </c>
      <c r="AV63" s="844"/>
      <c r="AW63" s="844"/>
      <c r="AX63" s="844"/>
      <c r="AY63" s="844"/>
      <c r="AZ63" s="848"/>
      <c r="BA63" s="848"/>
      <c r="BB63" s="848"/>
      <c r="BC63" s="848"/>
      <c r="BD63" s="848"/>
      <c r="BE63" s="849"/>
      <c r="BF63" s="849"/>
      <c r="BG63" s="849"/>
      <c r="BH63" s="849"/>
      <c r="BI63" s="850"/>
      <c r="BJ63" s="851" t="s">
        <v>122</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5">
      <c r="A65" s="232" t="s">
        <v>396</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2">
      <c r="A66" s="727" t="s">
        <v>397</v>
      </c>
      <c r="B66" s="728"/>
      <c r="C66" s="728"/>
      <c r="D66" s="728"/>
      <c r="E66" s="728"/>
      <c r="F66" s="728"/>
      <c r="G66" s="728"/>
      <c r="H66" s="728"/>
      <c r="I66" s="728"/>
      <c r="J66" s="728"/>
      <c r="K66" s="728"/>
      <c r="L66" s="728"/>
      <c r="M66" s="728"/>
      <c r="N66" s="728"/>
      <c r="O66" s="728"/>
      <c r="P66" s="729"/>
      <c r="Q66" s="733" t="s">
        <v>380</v>
      </c>
      <c r="R66" s="734"/>
      <c r="S66" s="734"/>
      <c r="T66" s="734"/>
      <c r="U66" s="735"/>
      <c r="V66" s="733" t="s">
        <v>381</v>
      </c>
      <c r="W66" s="734"/>
      <c r="X66" s="734"/>
      <c r="Y66" s="734"/>
      <c r="Z66" s="735"/>
      <c r="AA66" s="733" t="s">
        <v>382</v>
      </c>
      <c r="AB66" s="734"/>
      <c r="AC66" s="734"/>
      <c r="AD66" s="734"/>
      <c r="AE66" s="735"/>
      <c r="AF66" s="854" t="s">
        <v>383</v>
      </c>
      <c r="AG66" s="815"/>
      <c r="AH66" s="815"/>
      <c r="AI66" s="815"/>
      <c r="AJ66" s="855"/>
      <c r="AK66" s="733" t="s">
        <v>384</v>
      </c>
      <c r="AL66" s="728"/>
      <c r="AM66" s="728"/>
      <c r="AN66" s="728"/>
      <c r="AO66" s="729"/>
      <c r="AP66" s="733" t="s">
        <v>385</v>
      </c>
      <c r="AQ66" s="734"/>
      <c r="AR66" s="734"/>
      <c r="AS66" s="734"/>
      <c r="AT66" s="735"/>
      <c r="AU66" s="733" t="s">
        <v>398</v>
      </c>
      <c r="AV66" s="734"/>
      <c r="AW66" s="734"/>
      <c r="AX66" s="734"/>
      <c r="AY66" s="735"/>
      <c r="AZ66" s="733" t="s">
        <v>364</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5">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2">
      <c r="A68" s="236">
        <v>1</v>
      </c>
      <c r="B68" s="869" t="s">
        <v>548</v>
      </c>
      <c r="C68" s="870"/>
      <c r="D68" s="870"/>
      <c r="E68" s="870"/>
      <c r="F68" s="870"/>
      <c r="G68" s="870"/>
      <c r="H68" s="870"/>
      <c r="I68" s="870"/>
      <c r="J68" s="870"/>
      <c r="K68" s="870"/>
      <c r="L68" s="870"/>
      <c r="M68" s="870"/>
      <c r="N68" s="870"/>
      <c r="O68" s="870"/>
      <c r="P68" s="871"/>
      <c r="Q68" s="872">
        <v>3135</v>
      </c>
      <c r="R68" s="866"/>
      <c r="S68" s="866"/>
      <c r="T68" s="866"/>
      <c r="U68" s="866"/>
      <c r="V68" s="866">
        <v>2974</v>
      </c>
      <c r="W68" s="866"/>
      <c r="X68" s="866"/>
      <c r="Y68" s="866"/>
      <c r="Z68" s="866"/>
      <c r="AA68" s="866">
        <v>161</v>
      </c>
      <c r="AB68" s="866"/>
      <c r="AC68" s="866"/>
      <c r="AD68" s="866"/>
      <c r="AE68" s="866"/>
      <c r="AF68" s="866">
        <v>161</v>
      </c>
      <c r="AG68" s="866"/>
      <c r="AH68" s="866"/>
      <c r="AI68" s="866"/>
      <c r="AJ68" s="866"/>
      <c r="AK68" s="866">
        <v>3</v>
      </c>
      <c r="AL68" s="866"/>
      <c r="AM68" s="866"/>
      <c r="AN68" s="866"/>
      <c r="AO68" s="866"/>
      <c r="AP68" s="866" t="s">
        <v>547</v>
      </c>
      <c r="AQ68" s="866"/>
      <c r="AR68" s="866"/>
      <c r="AS68" s="866"/>
      <c r="AT68" s="866"/>
      <c r="AU68" s="866" t="s">
        <v>547</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2">
      <c r="A69" s="238">
        <v>2</v>
      </c>
      <c r="B69" s="873" t="s">
        <v>550</v>
      </c>
      <c r="C69" s="874"/>
      <c r="D69" s="874"/>
      <c r="E69" s="874"/>
      <c r="F69" s="874"/>
      <c r="G69" s="874"/>
      <c r="H69" s="874"/>
      <c r="I69" s="874"/>
      <c r="J69" s="874"/>
      <c r="K69" s="874"/>
      <c r="L69" s="874"/>
      <c r="M69" s="874"/>
      <c r="N69" s="874"/>
      <c r="O69" s="874"/>
      <c r="P69" s="875"/>
      <c r="Q69" s="876">
        <v>4407</v>
      </c>
      <c r="R69" s="830"/>
      <c r="S69" s="830"/>
      <c r="T69" s="830"/>
      <c r="U69" s="830"/>
      <c r="V69" s="830">
        <v>4087</v>
      </c>
      <c r="W69" s="830"/>
      <c r="X69" s="830"/>
      <c r="Y69" s="830"/>
      <c r="Z69" s="830"/>
      <c r="AA69" s="830">
        <v>320</v>
      </c>
      <c r="AB69" s="830"/>
      <c r="AC69" s="830"/>
      <c r="AD69" s="830"/>
      <c r="AE69" s="830"/>
      <c r="AF69" s="830">
        <v>320</v>
      </c>
      <c r="AG69" s="830"/>
      <c r="AH69" s="830"/>
      <c r="AI69" s="830"/>
      <c r="AJ69" s="830"/>
      <c r="AK69" s="830">
        <v>507</v>
      </c>
      <c r="AL69" s="830"/>
      <c r="AM69" s="830"/>
      <c r="AN69" s="830"/>
      <c r="AO69" s="830"/>
      <c r="AP69" s="830" t="s">
        <v>547</v>
      </c>
      <c r="AQ69" s="830"/>
      <c r="AR69" s="830"/>
      <c r="AS69" s="830"/>
      <c r="AT69" s="830"/>
      <c r="AU69" s="830" t="s">
        <v>547</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2">
      <c r="A70" s="238">
        <v>3</v>
      </c>
      <c r="B70" s="873" t="s">
        <v>549</v>
      </c>
      <c r="C70" s="874"/>
      <c r="D70" s="874"/>
      <c r="E70" s="874"/>
      <c r="F70" s="874"/>
      <c r="G70" s="874"/>
      <c r="H70" s="874"/>
      <c r="I70" s="874"/>
      <c r="J70" s="874"/>
      <c r="K70" s="874"/>
      <c r="L70" s="874"/>
      <c r="M70" s="874"/>
      <c r="N70" s="874"/>
      <c r="O70" s="874"/>
      <c r="P70" s="875"/>
      <c r="Q70" s="876">
        <v>1092963</v>
      </c>
      <c r="R70" s="830"/>
      <c r="S70" s="830"/>
      <c r="T70" s="830"/>
      <c r="U70" s="830"/>
      <c r="V70" s="830">
        <v>1080088</v>
      </c>
      <c r="W70" s="830"/>
      <c r="X70" s="830"/>
      <c r="Y70" s="830"/>
      <c r="Z70" s="830"/>
      <c r="AA70" s="830">
        <v>12875</v>
      </c>
      <c r="AB70" s="830"/>
      <c r="AC70" s="830"/>
      <c r="AD70" s="830"/>
      <c r="AE70" s="830"/>
      <c r="AF70" s="830">
        <v>12875</v>
      </c>
      <c r="AG70" s="830"/>
      <c r="AH70" s="830"/>
      <c r="AI70" s="830"/>
      <c r="AJ70" s="830"/>
      <c r="AK70" s="830">
        <v>8791</v>
      </c>
      <c r="AL70" s="830"/>
      <c r="AM70" s="830"/>
      <c r="AN70" s="830"/>
      <c r="AO70" s="830"/>
      <c r="AP70" s="830" t="s">
        <v>547</v>
      </c>
      <c r="AQ70" s="830"/>
      <c r="AR70" s="830"/>
      <c r="AS70" s="830"/>
      <c r="AT70" s="830"/>
      <c r="AU70" s="830" t="s">
        <v>547</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2">
      <c r="A71" s="238">
        <v>4</v>
      </c>
      <c r="B71" s="873" t="s">
        <v>551</v>
      </c>
      <c r="C71" s="874"/>
      <c r="D71" s="874"/>
      <c r="E71" s="874"/>
      <c r="F71" s="874"/>
      <c r="G71" s="874"/>
      <c r="H71" s="874"/>
      <c r="I71" s="874"/>
      <c r="J71" s="874"/>
      <c r="K71" s="874"/>
      <c r="L71" s="874"/>
      <c r="M71" s="874"/>
      <c r="N71" s="874"/>
      <c r="O71" s="874"/>
      <c r="P71" s="875"/>
      <c r="Q71" s="876">
        <v>1205</v>
      </c>
      <c r="R71" s="830"/>
      <c r="S71" s="830"/>
      <c r="T71" s="830"/>
      <c r="U71" s="830"/>
      <c r="V71" s="830">
        <v>1167</v>
      </c>
      <c r="W71" s="830"/>
      <c r="X71" s="830"/>
      <c r="Y71" s="830"/>
      <c r="Z71" s="830"/>
      <c r="AA71" s="830">
        <v>38</v>
      </c>
      <c r="AB71" s="830"/>
      <c r="AC71" s="830"/>
      <c r="AD71" s="830"/>
      <c r="AE71" s="830"/>
      <c r="AF71" s="830">
        <v>38</v>
      </c>
      <c r="AG71" s="830"/>
      <c r="AH71" s="830"/>
      <c r="AI71" s="830"/>
      <c r="AJ71" s="830"/>
      <c r="AK71" s="830" t="s">
        <v>547</v>
      </c>
      <c r="AL71" s="830"/>
      <c r="AM71" s="830"/>
      <c r="AN71" s="830"/>
      <c r="AO71" s="830"/>
      <c r="AP71" s="830" t="s">
        <v>547</v>
      </c>
      <c r="AQ71" s="830"/>
      <c r="AR71" s="830"/>
      <c r="AS71" s="830"/>
      <c r="AT71" s="830"/>
      <c r="AU71" s="830" t="s">
        <v>547</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2">
      <c r="A72" s="238">
        <v>5</v>
      </c>
      <c r="B72" s="873" t="s">
        <v>552</v>
      </c>
      <c r="C72" s="874"/>
      <c r="D72" s="874"/>
      <c r="E72" s="874"/>
      <c r="F72" s="874"/>
      <c r="G72" s="874"/>
      <c r="H72" s="874"/>
      <c r="I72" s="874"/>
      <c r="J72" s="874"/>
      <c r="K72" s="874"/>
      <c r="L72" s="874"/>
      <c r="M72" s="874"/>
      <c r="N72" s="874"/>
      <c r="O72" s="874"/>
      <c r="P72" s="875"/>
      <c r="Q72" s="876">
        <v>4701</v>
      </c>
      <c r="R72" s="830"/>
      <c r="S72" s="830"/>
      <c r="T72" s="830"/>
      <c r="U72" s="830"/>
      <c r="V72" s="830">
        <v>4339</v>
      </c>
      <c r="W72" s="830"/>
      <c r="X72" s="830"/>
      <c r="Y72" s="830"/>
      <c r="Z72" s="830"/>
      <c r="AA72" s="830">
        <v>362</v>
      </c>
      <c r="AB72" s="830"/>
      <c r="AC72" s="830"/>
      <c r="AD72" s="830"/>
      <c r="AE72" s="830"/>
      <c r="AF72" s="830">
        <v>15</v>
      </c>
      <c r="AG72" s="830"/>
      <c r="AH72" s="830"/>
      <c r="AI72" s="830"/>
      <c r="AJ72" s="830"/>
      <c r="AK72" s="830" t="s">
        <v>547</v>
      </c>
      <c r="AL72" s="830"/>
      <c r="AM72" s="830"/>
      <c r="AN72" s="830"/>
      <c r="AO72" s="830"/>
      <c r="AP72" s="830">
        <v>5588</v>
      </c>
      <c r="AQ72" s="830"/>
      <c r="AR72" s="830"/>
      <c r="AS72" s="830"/>
      <c r="AT72" s="830"/>
      <c r="AU72" s="830">
        <v>818</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2">
      <c r="A73" s="238">
        <v>6</v>
      </c>
      <c r="B73" s="873"/>
      <c r="C73" s="874"/>
      <c r="D73" s="874"/>
      <c r="E73" s="874"/>
      <c r="F73" s="874"/>
      <c r="G73" s="874"/>
      <c r="H73" s="874"/>
      <c r="I73" s="874"/>
      <c r="J73" s="874"/>
      <c r="K73" s="874"/>
      <c r="L73" s="874"/>
      <c r="M73" s="874"/>
      <c r="N73" s="874"/>
      <c r="O73" s="874"/>
      <c r="P73" s="875"/>
      <c r="Q73" s="876"/>
      <c r="R73" s="830"/>
      <c r="S73" s="830"/>
      <c r="T73" s="830"/>
      <c r="U73" s="830"/>
      <c r="V73" s="830"/>
      <c r="W73" s="830"/>
      <c r="X73" s="830"/>
      <c r="Y73" s="830"/>
      <c r="Z73" s="830"/>
      <c r="AA73" s="830"/>
      <c r="AB73" s="830"/>
      <c r="AC73" s="830"/>
      <c r="AD73" s="830"/>
      <c r="AE73" s="830"/>
      <c r="AF73" s="830"/>
      <c r="AG73" s="830"/>
      <c r="AH73" s="830"/>
      <c r="AI73" s="830"/>
      <c r="AJ73" s="830"/>
      <c r="AK73" s="830"/>
      <c r="AL73" s="830"/>
      <c r="AM73" s="830"/>
      <c r="AN73" s="830"/>
      <c r="AO73" s="830"/>
      <c r="AP73" s="830"/>
      <c r="AQ73" s="830"/>
      <c r="AR73" s="830"/>
      <c r="AS73" s="830"/>
      <c r="AT73" s="830"/>
      <c r="AU73" s="830"/>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2">
      <c r="A74" s="238">
        <v>7</v>
      </c>
      <c r="B74" s="873"/>
      <c r="C74" s="874"/>
      <c r="D74" s="874"/>
      <c r="E74" s="874"/>
      <c r="F74" s="874"/>
      <c r="G74" s="874"/>
      <c r="H74" s="874"/>
      <c r="I74" s="874"/>
      <c r="J74" s="874"/>
      <c r="K74" s="874"/>
      <c r="L74" s="874"/>
      <c r="M74" s="874"/>
      <c r="N74" s="874"/>
      <c r="O74" s="874"/>
      <c r="P74" s="875"/>
      <c r="Q74" s="876"/>
      <c r="R74" s="830"/>
      <c r="S74" s="830"/>
      <c r="T74" s="830"/>
      <c r="U74" s="830"/>
      <c r="V74" s="830"/>
      <c r="W74" s="830"/>
      <c r="X74" s="830"/>
      <c r="Y74" s="830"/>
      <c r="Z74" s="830"/>
      <c r="AA74" s="830"/>
      <c r="AB74" s="830"/>
      <c r="AC74" s="830"/>
      <c r="AD74" s="830"/>
      <c r="AE74" s="830"/>
      <c r="AF74" s="830"/>
      <c r="AG74" s="830"/>
      <c r="AH74" s="830"/>
      <c r="AI74" s="830"/>
      <c r="AJ74" s="830"/>
      <c r="AK74" s="830"/>
      <c r="AL74" s="830"/>
      <c r="AM74" s="830"/>
      <c r="AN74" s="830"/>
      <c r="AO74" s="830"/>
      <c r="AP74" s="830"/>
      <c r="AQ74" s="830"/>
      <c r="AR74" s="830"/>
      <c r="AS74" s="830"/>
      <c r="AT74" s="830"/>
      <c r="AU74" s="830"/>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2">
      <c r="A75" s="238">
        <v>8</v>
      </c>
      <c r="B75" s="873"/>
      <c r="C75" s="874"/>
      <c r="D75" s="874"/>
      <c r="E75" s="874"/>
      <c r="F75" s="874"/>
      <c r="G75" s="874"/>
      <c r="H75" s="874"/>
      <c r="I75" s="874"/>
      <c r="J75" s="874"/>
      <c r="K75" s="874"/>
      <c r="L75" s="874"/>
      <c r="M75" s="874"/>
      <c r="N75" s="874"/>
      <c r="O75" s="874"/>
      <c r="P75" s="875"/>
      <c r="Q75" s="877"/>
      <c r="R75" s="878"/>
      <c r="S75" s="878"/>
      <c r="T75" s="878"/>
      <c r="U75" s="834"/>
      <c r="V75" s="879"/>
      <c r="W75" s="878"/>
      <c r="X75" s="878"/>
      <c r="Y75" s="878"/>
      <c r="Z75" s="834"/>
      <c r="AA75" s="879"/>
      <c r="AB75" s="878"/>
      <c r="AC75" s="878"/>
      <c r="AD75" s="878"/>
      <c r="AE75" s="834"/>
      <c r="AF75" s="879"/>
      <c r="AG75" s="878"/>
      <c r="AH75" s="878"/>
      <c r="AI75" s="878"/>
      <c r="AJ75" s="834"/>
      <c r="AK75" s="879"/>
      <c r="AL75" s="878"/>
      <c r="AM75" s="878"/>
      <c r="AN75" s="878"/>
      <c r="AO75" s="834"/>
      <c r="AP75" s="879"/>
      <c r="AQ75" s="878"/>
      <c r="AR75" s="878"/>
      <c r="AS75" s="878"/>
      <c r="AT75" s="834"/>
      <c r="AU75" s="879"/>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2">
      <c r="A76" s="238">
        <v>9</v>
      </c>
      <c r="B76" s="873"/>
      <c r="C76" s="874"/>
      <c r="D76" s="874"/>
      <c r="E76" s="874"/>
      <c r="F76" s="874"/>
      <c r="G76" s="874"/>
      <c r="H76" s="874"/>
      <c r="I76" s="874"/>
      <c r="J76" s="874"/>
      <c r="K76" s="874"/>
      <c r="L76" s="874"/>
      <c r="M76" s="874"/>
      <c r="N76" s="874"/>
      <c r="O76" s="874"/>
      <c r="P76" s="875"/>
      <c r="Q76" s="877"/>
      <c r="R76" s="878"/>
      <c r="S76" s="878"/>
      <c r="T76" s="878"/>
      <c r="U76" s="834"/>
      <c r="V76" s="879"/>
      <c r="W76" s="878"/>
      <c r="X76" s="878"/>
      <c r="Y76" s="878"/>
      <c r="Z76" s="834"/>
      <c r="AA76" s="879"/>
      <c r="AB76" s="878"/>
      <c r="AC76" s="878"/>
      <c r="AD76" s="878"/>
      <c r="AE76" s="834"/>
      <c r="AF76" s="879"/>
      <c r="AG76" s="878"/>
      <c r="AH76" s="878"/>
      <c r="AI76" s="878"/>
      <c r="AJ76" s="834"/>
      <c r="AK76" s="879"/>
      <c r="AL76" s="878"/>
      <c r="AM76" s="878"/>
      <c r="AN76" s="878"/>
      <c r="AO76" s="834"/>
      <c r="AP76" s="879"/>
      <c r="AQ76" s="878"/>
      <c r="AR76" s="878"/>
      <c r="AS76" s="878"/>
      <c r="AT76" s="834"/>
      <c r="AU76" s="879"/>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2">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2">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2">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2">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2">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2">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2">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2">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2">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2">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2">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5">
      <c r="A88" s="240" t="s">
        <v>376</v>
      </c>
      <c r="B88" s="789" t="s">
        <v>399</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13409</v>
      </c>
      <c r="AG88" s="844"/>
      <c r="AH88" s="844"/>
      <c r="AI88" s="844"/>
      <c r="AJ88" s="844"/>
      <c r="AK88" s="841"/>
      <c r="AL88" s="841"/>
      <c r="AM88" s="841"/>
      <c r="AN88" s="841"/>
      <c r="AO88" s="841"/>
      <c r="AP88" s="844">
        <v>5588</v>
      </c>
      <c r="AQ88" s="844"/>
      <c r="AR88" s="844"/>
      <c r="AS88" s="844"/>
      <c r="AT88" s="844"/>
      <c r="AU88" s="844">
        <v>818</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376</v>
      </c>
      <c r="BR102" s="789" t="s">
        <v>400</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v>1</v>
      </c>
      <c r="CS102" s="852"/>
      <c r="CT102" s="852"/>
      <c r="CU102" s="852"/>
      <c r="CV102" s="891"/>
      <c r="CW102" s="890">
        <v>0</v>
      </c>
      <c r="CX102" s="852"/>
      <c r="CY102" s="852"/>
      <c r="CZ102" s="852"/>
      <c r="DA102" s="891"/>
      <c r="DB102" s="890" t="s">
        <v>547</v>
      </c>
      <c r="DC102" s="852"/>
      <c r="DD102" s="852"/>
      <c r="DE102" s="852"/>
      <c r="DF102" s="891"/>
      <c r="DG102" s="890">
        <v>9</v>
      </c>
      <c r="DH102" s="852"/>
      <c r="DI102" s="852"/>
      <c r="DJ102" s="852"/>
      <c r="DK102" s="891"/>
      <c r="DL102" s="890" t="s">
        <v>547</v>
      </c>
      <c r="DM102" s="852"/>
      <c r="DN102" s="852"/>
      <c r="DO102" s="852"/>
      <c r="DP102" s="891"/>
      <c r="DQ102" s="890" t="s">
        <v>547</v>
      </c>
      <c r="DR102" s="852"/>
      <c r="DS102" s="852"/>
      <c r="DT102" s="852"/>
      <c r="DU102" s="891"/>
      <c r="DV102" s="789"/>
      <c r="DW102" s="790"/>
      <c r="DX102" s="790"/>
      <c r="DY102" s="790"/>
      <c r="DZ102" s="914"/>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401</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402</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403</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404</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17" t="s">
        <v>405</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406</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2">
      <c r="A109" s="912" t="s">
        <v>407</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408</v>
      </c>
      <c r="AB109" s="893"/>
      <c r="AC109" s="893"/>
      <c r="AD109" s="893"/>
      <c r="AE109" s="894"/>
      <c r="AF109" s="892" t="s">
        <v>409</v>
      </c>
      <c r="AG109" s="893"/>
      <c r="AH109" s="893"/>
      <c r="AI109" s="893"/>
      <c r="AJ109" s="894"/>
      <c r="AK109" s="892" t="s">
        <v>294</v>
      </c>
      <c r="AL109" s="893"/>
      <c r="AM109" s="893"/>
      <c r="AN109" s="893"/>
      <c r="AO109" s="894"/>
      <c r="AP109" s="892" t="s">
        <v>410</v>
      </c>
      <c r="AQ109" s="893"/>
      <c r="AR109" s="893"/>
      <c r="AS109" s="893"/>
      <c r="AT109" s="895"/>
      <c r="AU109" s="912" t="s">
        <v>407</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408</v>
      </c>
      <c r="BR109" s="893"/>
      <c r="BS109" s="893"/>
      <c r="BT109" s="893"/>
      <c r="BU109" s="894"/>
      <c r="BV109" s="892" t="s">
        <v>409</v>
      </c>
      <c r="BW109" s="893"/>
      <c r="BX109" s="893"/>
      <c r="BY109" s="893"/>
      <c r="BZ109" s="894"/>
      <c r="CA109" s="892" t="s">
        <v>294</v>
      </c>
      <c r="CB109" s="893"/>
      <c r="CC109" s="893"/>
      <c r="CD109" s="893"/>
      <c r="CE109" s="894"/>
      <c r="CF109" s="913" t="s">
        <v>410</v>
      </c>
      <c r="CG109" s="913"/>
      <c r="CH109" s="913"/>
      <c r="CI109" s="913"/>
      <c r="CJ109" s="913"/>
      <c r="CK109" s="892" t="s">
        <v>411</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408</v>
      </c>
      <c r="DH109" s="893"/>
      <c r="DI109" s="893"/>
      <c r="DJ109" s="893"/>
      <c r="DK109" s="894"/>
      <c r="DL109" s="892" t="s">
        <v>409</v>
      </c>
      <c r="DM109" s="893"/>
      <c r="DN109" s="893"/>
      <c r="DO109" s="893"/>
      <c r="DP109" s="894"/>
      <c r="DQ109" s="892" t="s">
        <v>294</v>
      </c>
      <c r="DR109" s="893"/>
      <c r="DS109" s="893"/>
      <c r="DT109" s="893"/>
      <c r="DU109" s="894"/>
      <c r="DV109" s="892" t="s">
        <v>410</v>
      </c>
      <c r="DW109" s="893"/>
      <c r="DX109" s="893"/>
      <c r="DY109" s="893"/>
      <c r="DZ109" s="895"/>
    </row>
    <row r="110" spans="1:131" s="230" customFormat="1" ht="26.25" customHeight="1" x14ac:dyDescent="0.2">
      <c r="A110" s="896" t="s">
        <v>412</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736979</v>
      </c>
      <c r="AB110" s="900"/>
      <c r="AC110" s="900"/>
      <c r="AD110" s="900"/>
      <c r="AE110" s="901"/>
      <c r="AF110" s="902">
        <v>755344</v>
      </c>
      <c r="AG110" s="900"/>
      <c r="AH110" s="900"/>
      <c r="AI110" s="900"/>
      <c r="AJ110" s="901"/>
      <c r="AK110" s="902">
        <v>765543</v>
      </c>
      <c r="AL110" s="900"/>
      <c r="AM110" s="900"/>
      <c r="AN110" s="900"/>
      <c r="AO110" s="901"/>
      <c r="AP110" s="903">
        <v>9.1999999999999993</v>
      </c>
      <c r="AQ110" s="904"/>
      <c r="AR110" s="904"/>
      <c r="AS110" s="904"/>
      <c r="AT110" s="905"/>
      <c r="AU110" s="906" t="s">
        <v>69</v>
      </c>
      <c r="AV110" s="907"/>
      <c r="AW110" s="907"/>
      <c r="AX110" s="907"/>
      <c r="AY110" s="907"/>
      <c r="AZ110" s="929" t="s">
        <v>413</v>
      </c>
      <c r="BA110" s="897"/>
      <c r="BB110" s="897"/>
      <c r="BC110" s="897"/>
      <c r="BD110" s="897"/>
      <c r="BE110" s="897"/>
      <c r="BF110" s="897"/>
      <c r="BG110" s="897"/>
      <c r="BH110" s="897"/>
      <c r="BI110" s="897"/>
      <c r="BJ110" s="897"/>
      <c r="BK110" s="897"/>
      <c r="BL110" s="897"/>
      <c r="BM110" s="897"/>
      <c r="BN110" s="897"/>
      <c r="BO110" s="897"/>
      <c r="BP110" s="898"/>
      <c r="BQ110" s="930">
        <v>6688724</v>
      </c>
      <c r="BR110" s="931"/>
      <c r="BS110" s="931"/>
      <c r="BT110" s="931"/>
      <c r="BU110" s="931"/>
      <c r="BV110" s="931">
        <v>6339558</v>
      </c>
      <c r="BW110" s="931"/>
      <c r="BX110" s="931"/>
      <c r="BY110" s="931"/>
      <c r="BZ110" s="931"/>
      <c r="CA110" s="931">
        <v>5990797</v>
      </c>
      <c r="CB110" s="931"/>
      <c r="CC110" s="931"/>
      <c r="CD110" s="931"/>
      <c r="CE110" s="931"/>
      <c r="CF110" s="944">
        <v>71.7</v>
      </c>
      <c r="CG110" s="945"/>
      <c r="CH110" s="945"/>
      <c r="CI110" s="945"/>
      <c r="CJ110" s="945"/>
      <c r="CK110" s="946" t="s">
        <v>414</v>
      </c>
      <c r="CL110" s="947"/>
      <c r="CM110" s="929" t="s">
        <v>415</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122</v>
      </c>
      <c r="DH110" s="931"/>
      <c r="DI110" s="931"/>
      <c r="DJ110" s="931"/>
      <c r="DK110" s="931"/>
      <c r="DL110" s="931" t="s">
        <v>122</v>
      </c>
      <c r="DM110" s="931"/>
      <c r="DN110" s="931"/>
      <c r="DO110" s="931"/>
      <c r="DP110" s="931"/>
      <c r="DQ110" s="931" t="s">
        <v>122</v>
      </c>
      <c r="DR110" s="931"/>
      <c r="DS110" s="931"/>
      <c r="DT110" s="931"/>
      <c r="DU110" s="931"/>
      <c r="DV110" s="932" t="s">
        <v>122</v>
      </c>
      <c r="DW110" s="932"/>
      <c r="DX110" s="932"/>
      <c r="DY110" s="932"/>
      <c r="DZ110" s="933"/>
    </row>
    <row r="111" spans="1:131" s="230" customFormat="1" ht="26.25" customHeight="1" x14ac:dyDescent="0.2">
      <c r="A111" s="934" t="s">
        <v>416</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122</v>
      </c>
      <c r="AB111" s="938"/>
      <c r="AC111" s="938"/>
      <c r="AD111" s="938"/>
      <c r="AE111" s="939"/>
      <c r="AF111" s="940" t="s">
        <v>122</v>
      </c>
      <c r="AG111" s="938"/>
      <c r="AH111" s="938"/>
      <c r="AI111" s="938"/>
      <c r="AJ111" s="939"/>
      <c r="AK111" s="940" t="s">
        <v>122</v>
      </c>
      <c r="AL111" s="938"/>
      <c r="AM111" s="938"/>
      <c r="AN111" s="938"/>
      <c r="AO111" s="939"/>
      <c r="AP111" s="941" t="s">
        <v>122</v>
      </c>
      <c r="AQ111" s="942"/>
      <c r="AR111" s="942"/>
      <c r="AS111" s="942"/>
      <c r="AT111" s="943"/>
      <c r="AU111" s="908"/>
      <c r="AV111" s="909"/>
      <c r="AW111" s="909"/>
      <c r="AX111" s="909"/>
      <c r="AY111" s="909"/>
      <c r="AZ111" s="922" t="s">
        <v>417</v>
      </c>
      <c r="BA111" s="923"/>
      <c r="BB111" s="923"/>
      <c r="BC111" s="923"/>
      <c r="BD111" s="923"/>
      <c r="BE111" s="923"/>
      <c r="BF111" s="923"/>
      <c r="BG111" s="923"/>
      <c r="BH111" s="923"/>
      <c r="BI111" s="923"/>
      <c r="BJ111" s="923"/>
      <c r="BK111" s="923"/>
      <c r="BL111" s="923"/>
      <c r="BM111" s="923"/>
      <c r="BN111" s="923"/>
      <c r="BO111" s="923"/>
      <c r="BP111" s="924"/>
      <c r="BQ111" s="925">
        <v>58754</v>
      </c>
      <c r="BR111" s="926"/>
      <c r="BS111" s="926"/>
      <c r="BT111" s="926"/>
      <c r="BU111" s="926"/>
      <c r="BV111" s="926">
        <v>8665</v>
      </c>
      <c r="BW111" s="926"/>
      <c r="BX111" s="926"/>
      <c r="BY111" s="926"/>
      <c r="BZ111" s="926"/>
      <c r="CA111" s="926">
        <v>8760</v>
      </c>
      <c r="CB111" s="926"/>
      <c r="CC111" s="926"/>
      <c r="CD111" s="926"/>
      <c r="CE111" s="926"/>
      <c r="CF111" s="920">
        <v>0.1</v>
      </c>
      <c r="CG111" s="921"/>
      <c r="CH111" s="921"/>
      <c r="CI111" s="921"/>
      <c r="CJ111" s="921"/>
      <c r="CK111" s="948"/>
      <c r="CL111" s="949"/>
      <c r="CM111" s="922" t="s">
        <v>418</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122</v>
      </c>
      <c r="DH111" s="926"/>
      <c r="DI111" s="926"/>
      <c r="DJ111" s="926"/>
      <c r="DK111" s="926"/>
      <c r="DL111" s="926" t="s">
        <v>122</v>
      </c>
      <c r="DM111" s="926"/>
      <c r="DN111" s="926"/>
      <c r="DO111" s="926"/>
      <c r="DP111" s="926"/>
      <c r="DQ111" s="926" t="s">
        <v>122</v>
      </c>
      <c r="DR111" s="926"/>
      <c r="DS111" s="926"/>
      <c r="DT111" s="926"/>
      <c r="DU111" s="926"/>
      <c r="DV111" s="927" t="s">
        <v>122</v>
      </c>
      <c r="DW111" s="927"/>
      <c r="DX111" s="927"/>
      <c r="DY111" s="927"/>
      <c r="DZ111" s="928"/>
    </row>
    <row r="112" spans="1:131" s="230" customFormat="1" ht="26.25" customHeight="1" x14ac:dyDescent="0.2">
      <c r="A112" s="952" t="s">
        <v>419</v>
      </c>
      <c r="B112" s="953"/>
      <c r="C112" s="923" t="s">
        <v>420</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122</v>
      </c>
      <c r="AB112" s="959"/>
      <c r="AC112" s="959"/>
      <c r="AD112" s="959"/>
      <c r="AE112" s="960"/>
      <c r="AF112" s="961" t="s">
        <v>122</v>
      </c>
      <c r="AG112" s="959"/>
      <c r="AH112" s="959"/>
      <c r="AI112" s="959"/>
      <c r="AJ112" s="960"/>
      <c r="AK112" s="961" t="s">
        <v>122</v>
      </c>
      <c r="AL112" s="959"/>
      <c r="AM112" s="959"/>
      <c r="AN112" s="959"/>
      <c r="AO112" s="960"/>
      <c r="AP112" s="962" t="s">
        <v>122</v>
      </c>
      <c r="AQ112" s="963"/>
      <c r="AR112" s="963"/>
      <c r="AS112" s="963"/>
      <c r="AT112" s="964"/>
      <c r="AU112" s="908"/>
      <c r="AV112" s="909"/>
      <c r="AW112" s="909"/>
      <c r="AX112" s="909"/>
      <c r="AY112" s="909"/>
      <c r="AZ112" s="922" t="s">
        <v>421</v>
      </c>
      <c r="BA112" s="923"/>
      <c r="BB112" s="923"/>
      <c r="BC112" s="923"/>
      <c r="BD112" s="923"/>
      <c r="BE112" s="923"/>
      <c r="BF112" s="923"/>
      <c r="BG112" s="923"/>
      <c r="BH112" s="923"/>
      <c r="BI112" s="923"/>
      <c r="BJ112" s="923"/>
      <c r="BK112" s="923"/>
      <c r="BL112" s="923"/>
      <c r="BM112" s="923"/>
      <c r="BN112" s="923"/>
      <c r="BO112" s="923"/>
      <c r="BP112" s="924"/>
      <c r="BQ112" s="925">
        <v>2777470</v>
      </c>
      <c r="BR112" s="926"/>
      <c r="BS112" s="926"/>
      <c r="BT112" s="926"/>
      <c r="BU112" s="926"/>
      <c r="BV112" s="926">
        <v>1982488</v>
      </c>
      <c r="BW112" s="926"/>
      <c r="BX112" s="926"/>
      <c r="BY112" s="926"/>
      <c r="BZ112" s="926"/>
      <c r="CA112" s="926">
        <v>1671538</v>
      </c>
      <c r="CB112" s="926"/>
      <c r="CC112" s="926"/>
      <c r="CD112" s="926"/>
      <c r="CE112" s="926"/>
      <c r="CF112" s="920">
        <v>20</v>
      </c>
      <c r="CG112" s="921"/>
      <c r="CH112" s="921"/>
      <c r="CI112" s="921"/>
      <c r="CJ112" s="921"/>
      <c r="CK112" s="948"/>
      <c r="CL112" s="949"/>
      <c r="CM112" s="922" t="s">
        <v>422</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122</v>
      </c>
      <c r="DH112" s="926"/>
      <c r="DI112" s="926"/>
      <c r="DJ112" s="926"/>
      <c r="DK112" s="926"/>
      <c r="DL112" s="926" t="s">
        <v>122</v>
      </c>
      <c r="DM112" s="926"/>
      <c r="DN112" s="926"/>
      <c r="DO112" s="926"/>
      <c r="DP112" s="926"/>
      <c r="DQ112" s="926" t="s">
        <v>122</v>
      </c>
      <c r="DR112" s="926"/>
      <c r="DS112" s="926"/>
      <c r="DT112" s="926"/>
      <c r="DU112" s="926"/>
      <c r="DV112" s="927" t="s">
        <v>122</v>
      </c>
      <c r="DW112" s="927"/>
      <c r="DX112" s="927"/>
      <c r="DY112" s="927"/>
      <c r="DZ112" s="928"/>
    </row>
    <row r="113" spans="1:130" s="230" customFormat="1" ht="26.25" customHeight="1" x14ac:dyDescent="0.2">
      <c r="A113" s="954"/>
      <c r="B113" s="955"/>
      <c r="C113" s="923" t="s">
        <v>423</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191359</v>
      </c>
      <c r="AB113" s="938"/>
      <c r="AC113" s="938"/>
      <c r="AD113" s="938"/>
      <c r="AE113" s="939"/>
      <c r="AF113" s="940">
        <v>169254</v>
      </c>
      <c r="AG113" s="938"/>
      <c r="AH113" s="938"/>
      <c r="AI113" s="938"/>
      <c r="AJ113" s="939"/>
      <c r="AK113" s="940">
        <v>168368</v>
      </c>
      <c r="AL113" s="938"/>
      <c r="AM113" s="938"/>
      <c r="AN113" s="938"/>
      <c r="AO113" s="939"/>
      <c r="AP113" s="941">
        <v>2</v>
      </c>
      <c r="AQ113" s="942"/>
      <c r="AR113" s="942"/>
      <c r="AS113" s="942"/>
      <c r="AT113" s="943"/>
      <c r="AU113" s="908"/>
      <c r="AV113" s="909"/>
      <c r="AW113" s="909"/>
      <c r="AX113" s="909"/>
      <c r="AY113" s="909"/>
      <c r="AZ113" s="922" t="s">
        <v>424</v>
      </c>
      <c r="BA113" s="923"/>
      <c r="BB113" s="923"/>
      <c r="BC113" s="923"/>
      <c r="BD113" s="923"/>
      <c r="BE113" s="923"/>
      <c r="BF113" s="923"/>
      <c r="BG113" s="923"/>
      <c r="BH113" s="923"/>
      <c r="BI113" s="923"/>
      <c r="BJ113" s="923"/>
      <c r="BK113" s="923"/>
      <c r="BL113" s="923"/>
      <c r="BM113" s="923"/>
      <c r="BN113" s="923"/>
      <c r="BO113" s="923"/>
      <c r="BP113" s="924"/>
      <c r="BQ113" s="925">
        <v>144791</v>
      </c>
      <c r="BR113" s="926"/>
      <c r="BS113" s="926"/>
      <c r="BT113" s="926"/>
      <c r="BU113" s="926"/>
      <c r="BV113" s="926">
        <v>332912</v>
      </c>
      <c r="BW113" s="926"/>
      <c r="BX113" s="926"/>
      <c r="BY113" s="926"/>
      <c r="BZ113" s="926"/>
      <c r="CA113" s="926">
        <v>818277</v>
      </c>
      <c r="CB113" s="926"/>
      <c r="CC113" s="926"/>
      <c r="CD113" s="926"/>
      <c r="CE113" s="926"/>
      <c r="CF113" s="920">
        <v>9.8000000000000007</v>
      </c>
      <c r="CG113" s="921"/>
      <c r="CH113" s="921"/>
      <c r="CI113" s="921"/>
      <c r="CJ113" s="921"/>
      <c r="CK113" s="948"/>
      <c r="CL113" s="949"/>
      <c r="CM113" s="922" t="s">
        <v>425</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122</v>
      </c>
      <c r="DH113" s="959"/>
      <c r="DI113" s="959"/>
      <c r="DJ113" s="959"/>
      <c r="DK113" s="960"/>
      <c r="DL113" s="961" t="s">
        <v>122</v>
      </c>
      <c r="DM113" s="959"/>
      <c r="DN113" s="959"/>
      <c r="DO113" s="959"/>
      <c r="DP113" s="960"/>
      <c r="DQ113" s="961" t="s">
        <v>122</v>
      </c>
      <c r="DR113" s="959"/>
      <c r="DS113" s="959"/>
      <c r="DT113" s="959"/>
      <c r="DU113" s="960"/>
      <c r="DV113" s="962" t="s">
        <v>122</v>
      </c>
      <c r="DW113" s="963"/>
      <c r="DX113" s="963"/>
      <c r="DY113" s="963"/>
      <c r="DZ113" s="964"/>
    </row>
    <row r="114" spans="1:130" s="230" customFormat="1" ht="26.25" customHeight="1" x14ac:dyDescent="0.2">
      <c r="A114" s="954"/>
      <c r="B114" s="955"/>
      <c r="C114" s="923" t="s">
        <v>426</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t="s">
        <v>122</v>
      </c>
      <c r="AB114" s="959"/>
      <c r="AC114" s="959"/>
      <c r="AD114" s="959"/>
      <c r="AE114" s="960"/>
      <c r="AF114" s="961">
        <v>509</v>
      </c>
      <c r="AG114" s="959"/>
      <c r="AH114" s="959"/>
      <c r="AI114" s="959"/>
      <c r="AJ114" s="960"/>
      <c r="AK114" s="961">
        <v>2034</v>
      </c>
      <c r="AL114" s="959"/>
      <c r="AM114" s="959"/>
      <c r="AN114" s="959"/>
      <c r="AO114" s="960"/>
      <c r="AP114" s="962">
        <v>0</v>
      </c>
      <c r="AQ114" s="963"/>
      <c r="AR114" s="963"/>
      <c r="AS114" s="963"/>
      <c r="AT114" s="964"/>
      <c r="AU114" s="908"/>
      <c r="AV114" s="909"/>
      <c r="AW114" s="909"/>
      <c r="AX114" s="909"/>
      <c r="AY114" s="909"/>
      <c r="AZ114" s="922" t="s">
        <v>427</v>
      </c>
      <c r="BA114" s="923"/>
      <c r="BB114" s="923"/>
      <c r="BC114" s="923"/>
      <c r="BD114" s="923"/>
      <c r="BE114" s="923"/>
      <c r="BF114" s="923"/>
      <c r="BG114" s="923"/>
      <c r="BH114" s="923"/>
      <c r="BI114" s="923"/>
      <c r="BJ114" s="923"/>
      <c r="BK114" s="923"/>
      <c r="BL114" s="923"/>
      <c r="BM114" s="923"/>
      <c r="BN114" s="923"/>
      <c r="BO114" s="923"/>
      <c r="BP114" s="924"/>
      <c r="BQ114" s="925">
        <v>1316949</v>
      </c>
      <c r="BR114" s="926"/>
      <c r="BS114" s="926"/>
      <c r="BT114" s="926"/>
      <c r="BU114" s="926"/>
      <c r="BV114" s="926">
        <v>1241599</v>
      </c>
      <c r="BW114" s="926"/>
      <c r="BX114" s="926"/>
      <c r="BY114" s="926"/>
      <c r="BZ114" s="926"/>
      <c r="CA114" s="926">
        <v>1214825</v>
      </c>
      <c r="CB114" s="926"/>
      <c r="CC114" s="926"/>
      <c r="CD114" s="926"/>
      <c r="CE114" s="926"/>
      <c r="CF114" s="920">
        <v>14.5</v>
      </c>
      <c r="CG114" s="921"/>
      <c r="CH114" s="921"/>
      <c r="CI114" s="921"/>
      <c r="CJ114" s="921"/>
      <c r="CK114" s="948"/>
      <c r="CL114" s="949"/>
      <c r="CM114" s="922" t="s">
        <v>428</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122</v>
      </c>
      <c r="DH114" s="959"/>
      <c r="DI114" s="959"/>
      <c r="DJ114" s="959"/>
      <c r="DK114" s="960"/>
      <c r="DL114" s="961" t="s">
        <v>122</v>
      </c>
      <c r="DM114" s="959"/>
      <c r="DN114" s="959"/>
      <c r="DO114" s="959"/>
      <c r="DP114" s="960"/>
      <c r="DQ114" s="961" t="s">
        <v>122</v>
      </c>
      <c r="DR114" s="959"/>
      <c r="DS114" s="959"/>
      <c r="DT114" s="959"/>
      <c r="DU114" s="960"/>
      <c r="DV114" s="962" t="s">
        <v>122</v>
      </c>
      <c r="DW114" s="963"/>
      <c r="DX114" s="963"/>
      <c r="DY114" s="963"/>
      <c r="DZ114" s="964"/>
    </row>
    <row r="115" spans="1:130" s="230" customFormat="1" ht="26.25" customHeight="1" x14ac:dyDescent="0.2">
      <c r="A115" s="954"/>
      <c r="B115" s="955"/>
      <c r="C115" s="923" t="s">
        <v>429</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t="s">
        <v>122</v>
      </c>
      <c r="AB115" s="938"/>
      <c r="AC115" s="938"/>
      <c r="AD115" s="938"/>
      <c r="AE115" s="939"/>
      <c r="AF115" s="940" t="s">
        <v>122</v>
      </c>
      <c r="AG115" s="938"/>
      <c r="AH115" s="938"/>
      <c r="AI115" s="938"/>
      <c r="AJ115" s="939"/>
      <c r="AK115" s="940" t="s">
        <v>122</v>
      </c>
      <c r="AL115" s="938"/>
      <c r="AM115" s="938"/>
      <c r="AN115" s="938"/>
      <c r="AO115" s="939"/>
      <c r="AP115" s="941" t="s">
        <v>122</v>
      </c>
      <c r="AQ115" s="942"/>
      <c r="AR115" s="942"/>
      <c r="AS115" s="942"/>
      <c r="AT115" s="943"/>
      <c r="AU115" s="908"/>
      <c r="AV115" s="909"/>
      <c r="AW115" s="909"/>
      <c r="AX115" s="909"/>
      <c r="AY115" s="909"/>
      <c r="AZ115" s="922" t="s">
        <v>430</v>
      </c>
      <c r="BA115" s="923"/>
      <c r="BB115" s="923"/>
      <c r="BC115" s="923"/>
      <c r="BD115" s="923"/>
      <c r="BE115" s="923"/>
      <c r="BF115" s="923"/>
      <c r="BG115" s="923"/>
      <c r="BH115" s="923"/>
      <c r="BI115" s="923"/>
      <c r="BJ115" s="923"/>
      <c r="BK115" s="923"/>
      <c r="BL115" s="923"/>
      <c r="BM115" s="923"/>
      <c r="BN115" s="923"/>
      <c r="BO115" s="923"/>
      <c r="BP115" s="924"/>
      <c r="BQ115" s="925" t="s">
        <v>122</v>
      </c>
      <c r="BR115" s="926"/>
      <c r="BS115" s="926"/>
      <c r="BT115" s="926"/>
      <c r="BU115" s="926"/>
      <c r="BV115" s="926" t="s">
        <v>122</v>
      </c>
      <c r="BW115" s="926"/>
      <c r="BX115" s="926"/>
      <c r="BY115" s="926"/>
      <c r="BZ115" s="926"/>
      <c r="CA115" s="926" t="s">
        <v>122</v>
      </c>
      <c r="CB115" s="926"/>
      <c r="CC115" s="926"/>
      <c r="CD115" s="926"/>
      <c r="CE115" s="926"/>
      <c r="CF115" s="920" t="s">
        <v>122</v>
      </c>
      <c r="CG115" s="921"/>
      <c r="CH115" s="921"/>
      <c r="CI115" s="921"/>
      <c r="CJ115" s="921"/>
      <c r="CK115" s="948"/>
      <c r="CL115" s="949"/>
      <c r="CM115" s="922" t="s">
        <v>431</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v>58754</v>
      </c>
      <c r="DH115" s="959"/>
      <c r="DI115" s="959"/>
      <c r="DJ115" s="959"/>
      <c r="DK115" s="960"/>
      <c r="DL115" s="961">
        <v>8665</v>
      </c>
      <c r="DM115" s="959"/>
      <c r="DN115" s="959"/>
      <c r="DO115" s="959"/>
      <c r="DP115" s="960"/>
      <c r="DQ115" s="961">
        <v>8760</v>
      </c>
      <c r="DR115" s="959"/>
      <c r="DS115" s="959"/>
      <c r="DT115" s="959"/>
      <c r="DU115" s="960"/>
      <c r="DV115" s="962">
        <v>0.1</v>
      </c>
      <c r="DW115" s="963"/>
      <c r="DX115" s="963"/>
      <c r="DY115" s="963"/>
      <c r="DZ115" s="964"/>
    </row>
    <row r="116" spans="1:130" s="230" customFormat="1" ht="26.25" customHeight="1" x14ac:dyDescent="0.2">
      <c r="A116" s="956"/>
      <c r="B116" s="957"/>
      <c r="C116" s="965" t="s">
        <v>432</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122</v>
      </c>
      <c r="AB116" s="959"/>
      <c r="AC116" s="959"/>
      <c r="AD116" s="959"/>
      <c r="AE116" s="960"/>
      <c r="AF116" s="961" t="s">
        <v>122</v>
      </c>
      <c r="AG116" s="959"/>
      <c r="AH116" s="959"/>
      <c r="AI116" s="959"/>
      <c r="AJ116" s="960"/>
      <c r="AK116" s="961" t="s">
        <v>122</v>
      </c>
      <c r="AL116" s="959"/>
      <c r="AM116" s="959"/>
      <c r="AN116" s="959"/>
      <c r="AO116" s="960"/>
      <c r="AP116" s="962" t="s">
        <v>122</v>
      </c>
      <c r="AQ116" s="963"/>
      <c r="AR116" s="963"/>
      <c r="AS116" s="963"/>
      <c r="AT116" s="964"/>
      <c r="AU116" s="908"/>
      <c r="AV116" s="909"/>
      <c r="AW116" s="909"/>
      <c r="AX116" s="909"/>
      <c r="AY116" s="909"/>
      <c r="AZ116" s="967" t="s">
        <v>433</v>
      </c>
      <c r="BA116" s="968"/>
      <c r="BB116" s="968"/>
      <c r="BC116" s="968"/>
      <c r="BD116" s="968"/>
      <c r="BE116" s="968"/>
      <c r="BF116" s="968"/>
      <c r="BG116" s="968"/>
      <c r="BH116" s="968"/>
      <c r="BI116" s="968"/>
      <c r="BJ116" s="968"/>
      <c r="BK116" s="968"/>
      <c r="BL116" s="968"/>
      <c r="BM116" s="968"/>
      <c r="BN116" s="968"/>
      <c r="BO116" s="968"/>
      <c r="BP116" s="969"/>
      <c r="BQ116" s="925" t="s">
        <v>122</v>
      </c>
      <c r="BR116" s="926"/>
      <c r="BS116" s="926"/>
      <c r="BT116" s="926"/>
      <c r="BU116" s="926"/>
      <c r="BV116" s="926" t="s">
        <v>122</v>
      </c>
      <c r="BW116" s="926"/>
      <c r="BX116" s="926"/>
      <c r="BY116" s="926"/>
      <c r="BZ116" s="926"/>
      <c r="CA116" s="926" t="s">
        <v>122</v>
      </c>
      <c r="CB116" s="926"/>
      <c r="CC116" s="926"/>
      <c r="CD116" s="926"/>
      <c r="CE116" s="926"/>
      <c r="CF116" s="920" t="s">
        <v>122</v>
      </c>
      <c r="CG116" s="921"/>
      <c r="CH116" s="921"/>
      <c r="CI116" s="921"/>
      <c r="CJ116" s="921"/>
      <c r="CK116" s="948"/>
      <c r="CL116" s="949"/>
      <c r="CM116" s="922" t="s">
        <v>434</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122</v>
      </c>
      <c r="DH116" s="959"/>
      <c r="DI116" s="959"/>
      <c r="DJ116" s="959"/>
      <c r="DK116" s="960"/>
      <c r="DL116" s="961" t="s">
        <v>122</v>
      </c>
      <c r="DM116" s="959"/>
      <c r="DN116" s="959"/>
      <c r="DO116" s="959"/>
      <c r="DP116" s="960"/>
      <c r="DQ116" s="961" t="s">
        <v>122</v>
      </c>
      <c r="DR116" s="959"/>
      <c r="DS116" s="959"/>
      <c r="DT116" s="959"/>
      <c r="DU116" s="960"/>
      <c r="DV116" s="962" t="s">
        <v>122</v>
      </c>
      <c r="DW116" s="963"/>
      <c r="DX116" s="963"/>
      <c r="DY116" s="963"/>
      <c r="DZ116" s="964"/>
    </row>
    <row r="117" spans="1:130" s="230" customFormat="1" ht="26.25" customHeight="1" x14ac:dyDescent="0.2">
      <c r="A117" s="912" t="s">
        <v>177</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435</v>
      </c>
      <c r="Z117" s="894"/>
      <c r="AA117" s="978">
        <v>928338</v>
      </c>
      <c r="AB117" s="979"/>
      <c r="AC117" s="979"/>
      <c r="AD117" s="979"/>
      <c r="AE117" s="980"/>
      <c r="AF117" s="981">
        <v>925107</v>
      </c>
      <c r="AG117" s="979"/>
      <c r="AH117" s="979"/>
      <c r="AI117" s="979"/>
      <c r="AJ117" s="980"/>
      <c r="AK117" s="981">
        <v>935945</v>
      </c>
      <c r="AL117" s="979"/>
      <c r="AM117" s="979"/>
      <c r="AN117" s="979"/>
      <c r="AO117" s="980"/>
      <c r="AP117" s="982"/>
      <c r="AQ117" s="983"/>
      <c r="AR117" s="983"/>
      <c r="AS117" s="983"/>
      <c r="AT117" s="984"/>
      <c r="AU117" s="908"/>
      <c r="AV117" s="909"/>
      <c r="AW117" s="909"/>
      <c r="AX117" s="909"/>
      <c r="AY117" s="909"/>
      <c r="AZ117" s="974" t="s">
        <v>436</v>
      </c>
      <c r="BA117" s="975"/>
      <c r="BB117" s="975"/>
      <c r="BC117" s="975"/>
      <c r="BD117" s="975"/>
      <c r="BE117" s="975"/>
      <c r="BF117" s="975"/>
      <c r="BG117" s="975"/>
      <c r="BH117" s="975"/>
      <c r="BI117" s="975"/>
      <c r="BJ117" s="975"/>
      <c r="BK117" s="975"/>
      <c r="BL117" s="975"/>
      <c r="BM117" s="975"/>
      <c r="BN117" s="975"/>
      <c r="BO117" s="975"/>
      <c r="BP117" s="976"/>
      <c r="BQ117" s="925" t="s">
        <v>122</v>
      </c>
      <c r="BR117" s="926"/>
      <c r="BS117" s="926"/>
      <c r="BT117" s="926"/>
      <c r="BU117" s="926"/>
      <c r="BV117" s="926" t="s">
        <v>122</v>
      </c>
      <c r="BW117" s="926"/>
      <c r="BX117" s="926"/>
      <c r="BY117" s="926"/>
      <c r="BZ117" s="926"/>
      <c r="CA117" s="926" t="s">
        <v>122</v>
      </c>
      <c r="CB117" s="926"/>
      <c r="CC117" s="926"/>
      <c r="CD117" s="926"/>
      <c r="CE117" s="926"/>
      <c r="CF117" s="920" t="s">
        <v>122</v>
      </c>
      <c r="CG117" s="921"/>
      <c r="CH117" s="921"/>
      <c r="CI117" s="921"/>
      <c r="CJ117" s="921"/>
      <c r="CK117" s="948"/>
      <c r="CL117" s="949"/>
      <c r="CM117" s="922" t="s">
        <v>437</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122</v>
      </c>
      <c r="DH117" s="959"/>
      <c r="DI117" s="959"/>
      <c r="DJ117" s="959"/>
      <c r="DK117" s="960"/>
      <c r="DL117" s="961" t="s">
        <v>122</v>
      </c>
      <c r="DM117" s="959"/>
      <c r="DN117" s="959"/>
      <c r="DO117" s="959"/>
      <c r="DP117" s="960"/>
      <c r="DQ117" s="961" t="s">
        <v>122</v>
      </c>
      <c r="DR117" s="959"/>
      <c r="DS117" s="959"/>
      <c r="DT117" s="959"/>
      <c r="DU117" s="960"/>
      <c r="DV117" s="962" t="s">
        <v>122</v>
      </c>
      <c r="DW117" s="963"/>
      <c r="DX117" s="963"/>
      <c r="DY117" s="963"/>
      <c r="DZ117" s="964"/>
    </row>
    <row r="118" spans="1:130" s="230" customFormat="1" ht="26.25" customHeight="1" x14ac:dyDescent="0.2">
      <c r="A118" s="912" t="s">
        <v>411</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408</v>
      </c>
      <c r="AB118" s="893"/>
      <c r="AC118" s="893"/>
      <c r="AD118" s="893"/>
      <c r="AE118" s="894"/>
      <c r="AF118" s="892" t="s">
        <v>409</v>
      </c>
      <c r="AG118" s="893"/>
      <c r="AH118" s="893"/>
      <c r="AI118" s="893"/>
      <c r="AJ118" s="894"/>
      <c r="AK118" s="892" t="s">
        <v>294</v>
      </c>
      <c r="AL118" s="893"/>
      <c r="AM118" s="893"/>
      <c r="AN118" s="893"/>
      <c r="AO118" s="894"/>
      <c r="AP118" s="970" t="s">
        <v>410</v>
      </c>
      <c r="AQ118" s="971"/>
      <c r="AR118" s="971"/>
      <c r="AS118" s="971"/>
      <c r="AT118" s="972"/>
      <c r="AU118" s="908"/>
      <c r="AV118" s="909"/>
      <c r="AW118" s="909"/>
      <c r="AX118" s="909"/>
      <c r="AY118" s="909"/>
      <c r="AZ118" s="973" t="s">
        <v>438</v>
      </c>
      <c r="BA118" s="965"/>
      <c r="BB118" s="965"/>
      <c r="BC118" s="965"/>
      <c r="BD118" s="965"/>
      <c r="BE118" s="965"/>
      <c r="BF118" s="965"/>
      <c r="BG118" s="965"/>
      <c r="BH118" s="965"/>
      <c r="BI118" s="965"/>
      <c r="BJ118" s="965"/>
      <c r="BK118" s="965"/>
      <c r="BL118" s="965"/>
      <c r="BM118" s="965"/>
      <c r="BN118" s="965"/>
      <c r="BO118" s="965"/>
      <c r="BP118" s="966"/>
      <c r="BQ118" s="999" t="s">
        <v>122</v>
      </c>
      <c r="BR118" s="1000"/>
      <c r="BS118" s="1000"/>
      <c r="BT118" s="1000"/>
      <c r="BU118" s="1000"/>
      <c r="BV118" s="1000" t="s">
        <v>122</v>
      </c>
      <c r="BW118" s="1000"/>
      <c r="BX118" s="1000"/>
      <c r="BY118" s="1000"/>
      <c r="BZ118" s="1000"/>
      <c r="CA118" s="1000" t="s">
        <v>122</v>
      </c>
      <c r="CB118" s="1000"/>
      <c r="CC118" s="1000"/>
      <c r="CD118" s="1000"/>
      <c r="CE118" s="1000"/>
      <c r="CF118" s="920" t="s">
        <v>122</v>
      </c>
      <c r="CG118" s="921"/>
      <c r="CH118" s="921"/>
      <c r="CI118" s="921"/>
      <c r="CJ118" s="921"/>
      <c r="CK118" s="948"/>
      <c r="CL118" s="949"/>
      <c r="CM118" s="922" t="s">
        <v>439</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122</v>
      </c>
      <c r="DH118" s="959"/>
      <c r="DI118" s="959"/>
      <c r="DJ118" s="959"/>
      <c r="DK118" s="960"/>
      <c r="DL118" s="961" t="s">
        <v>122</v>
      </c>
      <c r="DM118" s="959"/>
      <c r="DN118" s="959"/>
      <c r="DO118" s="959"/>
      <c r="DP118" s="960"/>
      <c r="DQ118" s="961" t="s">
        <v>122</v>
      </c>
      <c r="DR118" s="959"/>
      <c r="DS118" s="959"/>
      <c r="DT118" s="959"/>
      <c r="DU118" s="960"/>
      <c r="DV118" s="962" t="s">
        <v>122</v>
      </c>
      <c r="DW118" s="963"/>
      <c r="DX118" s="963"/>
      <c r="DY118" s="963"/>
      <c r="DZ118" s="964"/>
    </row>
    <row r="119" spans="1:130" s="230" customFormat="1" ht="26.25" customHeight="1" x14ac:dyDescent="0.2">
      <c r="A119" s="1056" t="s">
        <v>414</v>
      </c>
      <c r="B119" s="947"/>
      <c r="C119" s="929" t="s">
        <v>415</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122</v>
      </c>
      <c r="AB119" s="900"/>
      <c r="AC119" s="900"/>
      <c r="AD119" s="900"/>
      <c r="AE119" s="901"/>
      <c r="AF119" s="902" t="s">
        <v>122</v>
      </c>
      <c r="AG119" s="900"/>
      <c r="AH119" s="900"/>
      <c r="AI119" s="900"/>
      <c r="AJ119" s="901"/>
      <c r="AK119" s="902" t="s">
        <v>122</v>
      </c>
      <c r="AL119" s="900"/>
      <c r="AM119" s="900"/>
      <c r="AN119" s="900"/>
      <c r="AO119" s="901"/>
      <c r="AP119" s="903" t="s">
        <v>122</v>
      </c>
      <c r="AQ119" s="904"/>
      <c r="AR119" s="904"/>
      <c r="AS119" s="904"/>
      <c r="AT119" s="905"/>
      <c r="AU119" s="910"/>
      <c r="AV119" s="911"/>
      <c r="AW119" s="911"/>
      <c r="AX119" s="911"/>
      <c r="AY119" s="911"/>
      <c r="AZ119" s="251" t="s">
        <v>177</v>
      </c>
      <c r="BA119" s="251"/>
      <c r="BB119" s="251"/>
      <c r="BC119" s="251"/>
      <c r="BD119" s="251"/>
      <c r="BE119" s="251"/>
      <c r="BF119" s="251"/>
      <c r="BG119" s="251"/>
      <c r="BH119" s="251"/>
      <c r="BI119" s="251"/>
      <c r="BJ119" s="251"/>
      <c r="BK119" s="251"/>
      <c r="BL119" s="251"/>
      <c r="BM119" s="251"/>
      <c r="BN119" s="251"/>
      <c r="BO119" s="977" t="s">
        <v>440</v>
      </c>
      <c r="BP119" s="1005"/>
      <c r="BQ119" s="999">
        <v>10986688</v>
      </c>
      <c r="BR119" s="1000"/>
      <c r="BS119" s="1000"/>
      <c r="BT119" s="1000"/>
      <c r="BU119" s="1000"/>
      <c r="BV119" s="1000">
        <v>9905222</v>
      </c>
      <c r="BW119" s="1000"/>
      <c r="BX119" s="1000"/>
      <c r="BY119" s="1000"/>
      <c r="BZ119" s="1000"/>
      <c r="CA119" s="1000">
        <v>9704197</v>
      </c>
      <c r="CB119" s="1000"/>
      <c r="CC119" s="1000"/>
      <c r="CD119" s="1000"/>
      <c r="CE119" s="1000"/>
      <c r="CF119" s="1001"/>
      <c r="CG119" s="1002"/>
      <c r="CH119" s="1002"/>
      <c r="CI119" s="1002"/>
      <c r="CJ119" s="1003"/>
      <c r="CK119" s="950"/>
      <c r="CL119" s="951"/>
      <c r="CM119" s="973" t="s">
        <v>441</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122</v>
      </c>
      <c r="DH119" s="986"/>
      <c r="DI119" s="986"/>
      <c r="DJ119" s="986"/>
      <c r="DK119" s="987"/>
      <c r="DL119" s="985" t="s">
        <v>122</v>
      </c>
      <c r="DM119" s="986"/>
      <c r="DN119" s="986"/>
      <c r="DO119" s="986"/>
      <c r="DP119" s="987"/>
      <c r="DQ119" s="985" t="s">
        <v>122</v>
      </c>
      <c r="DR119" s="986"/>
      <c r="DS119" s="986"/>
      <c r="DT119" s="986"/>
      <c r="DU119" s="987"/>
      <c r="DV119" s="988" t="s">
        <v>122</v>
      </c>
      <c r="DW119" s="989"/>
      <c r="DX119" s="989"/>
      <c r="DY119" s="989"/>
      <c r="DZ119" s="990"/>
    </row>
    <row r="120" spans="1:130" s="230" customFormat="1" ht="26.25" customHeight="1" x14ac:dyDescent="0.2">
      <c r="A120" s="1057"/>
      <c r="B120" s="949"/>
      <c r="C120" s="922" t="s">
        <v>418</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122</v>
      </c>
      <c r="AB120" s="959"/>
      <c r="AC120" s="959"/>
      <c r="AD120" s="959"/>
      <c r="AE120" s="960"/>
      <c r="AF120" s="961" t="s">
        <v>122</v>
      </c>
      <c r="AG120" s="959"/>
      <c r="AH120" s="959"/>
      <c r="AI120" s="959"/>
      <c r="AJ120" s="960"/>
      <c r="AK120" s="961" t="s">
        <v>122</v>
      </c>
      <c r="AL120" s="959"/>
      <c r="AM120" s="959"/>
      <c r="AN120" s="959"/>
      <c r="AO120" s="960"/>
      <c r="AP120" s="962" t="s">
        <v>122</v>
      </c>
      <c r="AQ120" s="963"/>
      <c r="AR120" s="963"/>
      <c r="AS120" s="963"/>
      <c r="AT120" s="964"/>
      <c r="AU120" s="991" t="s">
        <v>442</v>
      </c>
      <c r="AV120" s="992"/>
      <c r="AW120" s="992"/>
      <c r="AX120" s="992"/>
      <c r="AY120" s="993"/>
      <c r="AZ120" s="929" t="s">
        <v>443</v>
      </c>
      <c r="BA120" s="897"/>
      <c r="BB120" s="897"/>
      <c r="BC120" s="897"/>
      <c r="BD120" s="897"/>
      <c r="BE120" s="897"/>
      <c r="BF120" s="897"/>
      <c r="BG120" s="897"/>
      <c r="BH120" s="897"/>
      <c r="BI120" s="897"/>
      <c r="BJ120" s="897"/>
      <c r="BK120" s="897"/>
      <c r="BL120" s="897"/>
      <c r="BM120" s="897"/>
      <c r="BN120" s="897"/>
      <c r="BO120" s="897"/>
      <c r="BP120" s="898"/>
      <c r="BQ120" s="930">
        <v>3108646</v>
      </c>
      <c r="BR120" s="931"/>
      <c r="BS120" s="931"/>
      <c r="BT120" s="931"/>
      <c r="BU120" s="931"/>
      <c r="BV120" s="931">
        <v>3305753</v>
      </c>
      <c r="BW120" s="931"/>
      <c r="BX120" s="931"/>
      <c r="BY120" s="931"/>
      <c r="BZ120" s="931"/>
      <c r="CA120" s="931">
        <v>2976371</v>
      </c>
      <c r="CB120" s="931"/>
      <c r="CC120" s="931"/>
      <c r="CD120" s="931"/>
      <c r="CE120" s="931"/>
      <c r="CF120" s="944">
        <v>35.6</v>
      </c>
      <c r="CG120" s="945"/>
      <c r="CH120" s="945"/>
      <c r="CI120" s="945"/>
      <c r="CJ120" s="945"/>
      <c r="CK120" s="1006" t="s">
        <v>444</v>
      </c>
      <c r="CL120" s="1007"/>
      <c r="CM120" s="1007"/>
      <c r="CN120" s="1007"/>
      <c r="CO120" s="1008"/>
      <c r="CP120" s="1014" t="s">
        <v>393</v>
      </c>
      <c r="CQ120" s="1015"/>
      <c r="CR120" s="1015"/>
      <c r="CS120" s="1015"/>
      <c r="CT120" s="1015"/>
      <c r="CU120" s="1015"/>
      <c r="CV120" s="1015"/>
      <c r="CW120" s="1015"/>
      <c r="CX120" s="1015"/>
      <c r="CY120" s="1015"/>
      <c r="CZ120" s="1015"/>
      <c r="DA120" s="1015"/>
      <c r="DB120" s="1015"/>
      <c r="DC120" s="1015"/>
      <c r="DD120" s="1015"/>
      <c r="DE120" s="1015"/>
      <c r="DF120" s="1016"/>
      <c r="DG120" s="930">
        <v>2730195</v>
      </c>
      <c r="DH120" s="931"/>
      <c r="DI120" s="931"/>
      <c r="DJ120" s="931"/>
      <c r="DK120" s="931"/>
      <c r="DL120" s="931">
        <v>1923692</v>
      </c>
      <c r="DM120" s="931"/>
      <c r="DN120" s="931"/>
      <c r="DO120" s="931"/>
      <c r="DP120" s="931"/>
      <c r="DQ120" s="931">
        <v>1656078</v>
      </c>
      <c r="DR120" s="931"/>
      <c r="DS120" s="931"/>
      <c r="DT120" s="931"/>
      <c r="DU120" s="931"/>
      <c r="DV120" s="932">
        <v>19.8</v>
      </c>
      <c r="DW120" s="932"/>
      <c r="DX120" s="932"/>
      <c r="DY120" s="932"/>
      <c r="DZ120" s="933"/>
    </row>
    <row r="121" spans="1:130" s="230" customFormat="1" ht="26.25" customHeight="1" x14ac:dyDescent="0.2">
      <c r="A121" s="1057"/>
      <c r="B121" s="949"/>
      <c r="C121" s="974" t="s">
        <v>445</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122</v>
      </c>
      <c r="AB121" s="959"/>
      <c r="AC121" s="959"/>
      <c r="AD121" s="959"/>
      <c r="AE121" s="960"/>
      <c r="AF121" s="961" t="s">
        <v>122</v>
      </c>
      <c r="AG121" s="959"/>
      <c r="AH121" s="959"/>
      <c r="AI121" s="959"/>
      <c r="AJ121" s="960"/>
      <c r="AK121" s="961" t="s">
        <v>122</v>
      </c>
      <c r="AL121" s="959"/>
      <c r="AM121" s="959"/>
      <c r="AN121" s="959"/>
      <c r="AO121" s="960"/>
      <c r="AP121" s="962" t="s">
        <v>122</v>
      </c>
      <c r="AQ121" s="963"/>
      <c r="AR121" s="963"/>
      <c r="AS121" s="963"/>
      <c r="AT121" s="964"/>
      <c r="AU121" s="994"/>
      <c r="AV121" s="995"/>
      <c r="AW121" s="995"/>
      <c r="AX121" s="995"/>
      <c r="AY121" s="996"/>
      <c r="AZ121" s="922" t="s">
        <v>446</v>
      </c>
      <c r="BA121" s="923"/>
      <c r="BB121" s="923"/>
      <c r="BC121" s="923"/>
      <c r="BD121" s="923"/>
      <c r="BE121" s="923"/>
      <c r="BF121" s="923"/>
      <c r="BG121" s="923"/>
      <c r="BH121" s="923"/>
      <c r="BI121" s="923"/>
      <c r="BJ121" s="923"/>
      <c r="BK121" s="923"/>
      <c r="BL121" s="923"/>
      <c r="BM121" s="923"/>
      <c r="BN121" s="923"/>
      <c r="BO121" s="923"/>
      <c r="BP121" s="924"/>
      <c r="BQ121" s="925">
        <v>2876074</v>
      </c>
      <c r="BR121" s="926"/>
      <c r="BS121" s="926"/>
      <c r="BT121" s="926"/>
      <c r="BU121" s="926"/>
      <c r="BV121" s="926">
        <v>2092380</v>
      </c>
      <c r="BW121" s="926"/>
      <c r="BX121" s="926"/>
      <c r="BY121" s="926"/>
      <c r="BZ121" s="926"/>
      <c r="CA121" s="926">
        <v>1782718</v>
      </c>
      <c r="CB121" s="926"/>
      <c r="CC121" s="926"/>
      <c r="CD121" s="926"/>
      <c r="CE121" s="926"/>
      <c r="CF121" s="920">
        <v>21.3</v>
      </c>
      <c r="CG121" s="921"/>
      <c r="CH121" s="921"/>
      <c r="CI121" s="921"/>
      <c r="CJ121" s="921"/>
      <c r="CK121" s="1009"/>
      <c r="CL121" s="1010"/>
      <c r="CM121" s="1010"/>
      <c r="CN121" s="1010"/>
      <c r="CO121" s="1011"/>
      <c r="CP121" s="1019" t="s">
        <v>391</v>
      </c>
      <c r="CQ121" s="1020"/>
      <c r="CR121" s="1020"/>
      <c r="CS121" s="1020"/>
      <c r="CT121" s="1020"/>
      <c r="CU121" s="1020"/>
      <c r="CV121" s="1020"/>
      <c r="CW121" s="1020"/>
      <c r="CX121" s="1020"/>
      <c r="CY121" s="1020"/>
      <c r="CZ121" s="1020"/>
      <c r="DA121" s="1020"/>
      <c r="DB121" s="1020"/>
      <c r="DC121" s="1020"/>
      <c r="DD121" s="1020"/>
      <c r="DE121" s="1020"/>
      <c r="DF121" s="1021"/>
      <c r="DG121" s="925">
        <v>47275</v>
      </c>
      <c r="DH121" s="926"/>
      <c r="DI121" s="926"/>
      <c r="DJ121" s="926"/>
      <c r="DK121" s="926"/>
      <c r="DL121" s="926">
        <v>58796</v>
      </c>
      <c r="DM121" s="926"/>
      <c r="DN121" s="926"/>
      <c r="DO121" s="926"/>
      <c r="DP121" s="926"/>
      <c r="DQ121" s="926">
        <v>15460</v>
      </c>
      <c r="DR121" s="926"/>
      <c r="DS121" s="926"/>
      <c r="DT121" s="926"/>
      <c r="DU121" s="926"/>
      <c r="DV121" s="927">
        <v>0.2</v>
      </c>
      <c r="DW121" s="927"/>
      <c r="DX121" s="927"/>
      <c r="DY121" s="927"/>
      <c r="DZ121" s="928"/>
    </row>
    <row r="122" spans="1:130" s="230" customFormat="1" ht="26.25" customHeight="1" x14ac:dyDescent="0.2">
      <c r="A122" s="1057"/>
      <c r="B122" s="949"/>
      <c r="C122" s="922" t="s">
        <v>428</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122</v>
      </c>
      <c r="AB122" s="959"/>
      <c r="AC122" s="959"/>
      <c r="AD122" s="959"/>
      <c r="AE122" s="960"/>
      <c r="AF122" s="961" t="s">
        <v>122</v>
      </c>
      <c r="AG122" s="959"/>
      <c r="AH122" s="959"/>
      <c r="AI122" s="959"/>
      <c r="AJ122" s="960"/>
      <c r="AK122" s="961" t="s">
        <v>122</v>
      </c>
      <c r="AL122" s="959"/>
      <c r="AM122" s="959"/>
      <c r="AN122" s="959"/>
      <c r="AO122" s="960"/>
      <c r="AP122" s="962" t="s">
        <v>122</v>
      </c>
      <c r="AQ122" s="963"/>
      <c r="AR122" s="963"/>
      <c r="AS122" s="963"/>
      <c r="AT122" s="964"/>
      <c r="AU122" s="994"/>
      <c r="AV122" s="995"/>
      <c r="AW122" s="995"/>
      <c r="AX122" s="995"/>
      <c r="AY122" s="996"/>
      <c r="AZ122" s="973" t="s">
        <v>447</v>
      </c>
      <c r="BA122" s="965"/>
      <c r="BB122" s="965"/>
      <c r="BC122" s="965"/>
      <c r="BD122" s="965"/>
      <c r="BE122" s="965"/>
      <c r="BF122" s="965"/>
      <c r="BG122" s="965"/>
      <c r="BH122" s="965"/>
      <c r="BI122" s="965"/>
      <c r="BJ122" s="965"/>
      <c r="BK122" s="965"/>
      <c r="BL122" s="965"/>
      <c r="BM122" s="965"/>
      <c r="BN122" s="965"/>
      <c r="BO122" s="965"/>
      <c r="BP122" s="966"/>
      <c r="BQ122" s="999">
        <v>6520844</v>
      </c>
      <c r="BR122" s="1000"/>
      <c r="BS122" s="1000"/>
      <c r="BT122" s="1000"/>
      <c r="BU122" s="1000"/>
      <c r="BV122" s="1000">
        <v>6098483</v>
      </c>
      <c r="BW122" s="1000"/>
      <c r="BX122" s="1000"/>
      <c r="BY122" s="1000"/>
      <c r="BZ122" s="1000"/>
      <c r="CA122" s="1000">
        <v>5763278</v>
      </c>
      <c r="CB122" s="1000"/>
      <c r="CC122" s="1000"/>
      <c r="CD122" s="1000"/>
      <c r="CE122" s="1000"/>
      <c r="CF122" s="1017">
        <v>68.900000000000006</v>
      </c>
      <c r="CG122" s="1018"/>
      <c r="CH122" s="1018"/>
      <c r="CI122" s="1018"/>
      <c r="CJ122" s="1018"/>
      <c r="CK122" s="1009"/>
      <c r="CL122" s="1010"/>
      <c r="CM122" s="1010"/>
      <c r="CN122" s="1010"/>
      <c r="CO122" s="1011"/>
      <c r="CP122" s="1019" t="s">
        <v>389</v>
      </c>
      <c r="CQ122" s="1020"/>
      <c r="CR122" s="1020"/>
      <c r="CS122" s="1020"/>
      <c r="CT122" s="1020"/>
      <c r="CU122" s="1020"/>
      <c r="CV122" s="1020"/>
      <c r="CW122" s="1020"/>
      <c r="CX122" s="1020"/>
      <c r="CY122" s="1020"/>
      <c r="CZ122" s="1020"/>
      <c r="DA122" s="1020"/>
      <c r="DB122" s="1020"/>
      <c r="DC122" s="1020"/>
      <c r="DD122" s="1020"/>
      <c r="DE122" s="1020"/>
      <c r="DF122" s="1021"/>
      <c r="DG122" s="925" t="s">
        <v>122</v>
      </c>
      <c r="DH122" s="926"/>
      <c r="DI122" s="926"/>
      <c r="DJ122" s="926"/>
      <c r="DK122" s="926"/>
      <c r="DL122" s="926" t="s">
        <v>122</v>
      </c>
      <c r="DM122" s="926"/>
      <c r="DN122" s="926"/>
      <c r="DO122" s="926"/>
      <c r="DP122" s="926"/>
      <c r="DQ122" s="926" t="s">
        <v>122</v>
      </c>
      <c r="DR122" s="926"/>
      <c r="DS122" s="926"/>
      <c r="DT122" s="926"/>
      <c r="DU122" s="926"/>
      <c r="DV122" s="927" t="s">
        <v>122</v>
      </c>
      <c r="DW122" s="927"/>
      <c r="DX122" s="927"/>
      <c r="DY122" s="927"/>
      <c r="DZ122" s="928"/>
    </row>
    <row r="123" spans="1:130" s="230" customFormat="1" ht="26.25" customHeight="1" x14ac:dyDescent="0.2">
      <c r="A123" s="1057"/>
      <c r="B123" s="949"/>
      <c r="C123" s="922" t="s">
        <v>434</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122</v>
      </c>
      <c r="AB123" s="959"/>
      <c r="AC123" s="959"/>
      <c r="AD123" s="959"/>
      <c r="AE123" s="960"/>
      <c r="AF123" s="961" t="s">
        <v>122</v>
      </c>
      <c r="AG123" s="959"/>
      <c r="AH123" s="959"/>
      <c r="AI123" s="959"/>
      <c r="AJ123" s="960"/>
      <c r="AK123" s="961" t="s">
        <v>122</v>
      </c>
      <c r="AL123" s="959"/>
      <c r="AM123" s="959"/>
      <c r="AN123" s="959"/>
      <c r="AO123" s="960"/>
      <c r="AP123" s="962" t="s">
        <v>122</v>
      </c>
      <c r="AQ123" s="963"/>
      <c r="AR123" s="963"/>
      <c r="AS123" s="963"/>
      <c r="AT123" s="964"/>
      <c r="AU123" s="997"/>
      <c r="AV123" s="998"/>
      <c r="AW123" s="998"/>
      <c r="AX123" s="998"/>
      <c r="AY123" s="998"/>
      <c r="AZ123" s="251" t="s">
        <v>177</v>
      </c>
      <c r="BA123" s="251"/>
      <c r="BB123" s="251"/>
      <c r="BC123" s="251"/>
      <c r="BD123" s="251"/>
      <c r="BE123" s="251"/>
      <c r="BF123" s="251"/>
      <c r="BG123" s="251"/>
      <c r="BH123" s="251"/>
      <c r="BI123" s="251"/>
      <c r="BJ123" s="251"/>
      <c r="BK123" s="251"/>
      <c r="BL123" s="251"/>
      <c r="BM123" s="251"/>
      <c r="BN123" s="251"/>
      <c r="BO123" s="977" t="s">
        <v>448</v>
      </c>
      <c r="BP123" s="1005"/>
      <c r="BQ123" s="1063">
        <v>12505564</v>
      </c>
      <c r="BR123" s="1064"/>
      <c r="BS123" s="1064"/>
      <c r="BT123" s="1064"/>
      <c r="BU123" s="1064"/>
      <c r="BV123" s="1064">
        <v>11496616</v>
      </c>
      <c r="BW123" s="1064"/>
      <c r="BX123" s="1064"/>
      <c r="BY123" s="1064"/>
      <c r="BZ123" s="1064"/>
      <c r="CA123" s="1064">
        <v>10522367</v>
      </c>
      <c r="CB123" s="1064"/>
      <c r="CC123" s="1064"/>
      <c r="CD123" s="1064"/>
      <c r="CE123" s="1064"/>
      <c r="CF123" s="1001"/>
      <c r="CG123" s="1002"/>
      <c r="CH123" s="1002"/>
      <c r="CI123" s="1002"/>
      <c r="CJ123" s="1003"/>
      <c r="CK123" s="1009"/>
      <c r="CL123" s="1010"/>
      <c r="CM123" s="1010"/>
      <c r="CN123" s="1010"/>
      <c r="CO123" s="1011"/>
      <c r="CP123" s="1019" t="s">
        <v>390</v>
      </c>
      <c r="CQ123" s="1020"/>
      <c r="CR123" s="1020"/>
      <c r="CS123" s="1020"/>
      <c r="CT123" s="1020"/>
      <c r="CU123" s="1020"/>
      <c r="CV123" s="1020"/>
      <c r="CW123" s="1020"/>
      <c r="CX123" s="1020"/>
      <c r="CY123" s="1020"/>
      <c r="CZ123" s="1020"/>
      <c r="DA123" s="1020"/>
      <c r="DB123" s="1020"/>
      <c r="DC123" s="1020"/>
      <c r="DD123" s="1020"/>
      <c r="DE123" s="1020"/>
      <c r="DF123" s="1021"/>
      <c r="DG123" s="958" t="s">
        <v>122</v>
      </c>
      <c r="DH123" s="959"/>
      <c r="DI123" s="959"/>
      <c r="DJ123" s="959"/>
      <c r="DK123" s="960"/>
      <c r="DL123" s="961" t="s">
        <v>122</v>
      </c>
      <c r="DM123" s="959"/>
      <c r="DN123" s="959"/>
      <c r="DO123" s="959"/>
      <c r="DP123" s="960"/>
      <c r="DQ123" s="961" t="s">
        <v>122</v>
      </c>
      <c r="DR123" s="959"/>
      <c r="DS123" s="959"/>
      <c r="DT123" s="959"/>
      <c r="DU123" s="960"/>
      <c r="DV123" s="962" t="s">
        <v>122</v>
      </c>
      <c r="DW123" s="963"/>
      <c r="DX123" s="963"/>
      <c r="DY123" s="963"/>
      <c r="DZ123" s="964"/>
    </row>
    <row r="124" spans="1:130" s="230" customFormat="1" ht="26.25" customHeight="1" thickBot="1" x14ac:dyDescent="0.25">
      <c r="A124" s="1057"/>
      <c r="B124" s="949"/>
      <c r="C124" s="922" t="s">
        <v>437</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122</v>
      </c>
      <c r="AB124" s="959"/>
      <c r="AC124" s="959"/>
      <c r="AD124" s="959"/>
      <c r="AE124" s="960"/>
      <c r="AF124" s="961" t="s">
        <v>122</v>
      </c>
      <c r="AG124" s="959"/>
      <c r="AH124" s="959"/>
      <c r="AI124" s="959"/>
      <c r="AJ124" s="960"/>
      <c r="AK124" s="961" t="s">
        <v>122</v>
      </c>
      <c r="AL124" s="959"/>
      <c r="AM124" s="959"/>
      <c r="AN124" s="959"/>
      <c r="AO124" s="960"/>
      <c r="AP124" s="962" t="s">
        <v>122</v>
      </c>
      <c r="AQ124" s="963"/>
      <c r="AR124" s="963"/>
      <c r="AS124" s="963"/>
      <c r="AT124" s="964"/>
      <c r="AU124" s="1059" t="s">
        <v>449</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t="s">
        <v>122</v>
      </c>
      <c r="BR124" s="1027"/>
      <c r="BS124" s="1027"/>
      <c r="BT124" s="1027"/>
      <c r="BU124" s="1027"/>
      <c r="BV124" s="1027" t="s">
        <v>122</v>
      </c>
      <c r="BW124" s="1027"/>
      <c r="BX124" s="1027"/>
      <c r="BY124" s="1027"/>
      <c r="BZ124" s="1027"/>
      <c r="CA124" s="1027" t="s">
        <v>122</v>
      </c>
      <c r="CB124" s="1027"/>
      <c r="CC124" s="1027"/>
      <c r="CD124" s="1027"/>
      <c r="CE124" s="1027"/>
      <c r="CF124" s="1028"/>
      <c r="CG124" s="1029"/>
      <c r="CH124" s="1029"/>
      <c r="CI124" s="1029"/>
      <c r="CJ124" s="1030"/>
      <c r="CK124" s="1012"/>
      <c r="CL124" s="1012"/>
      <c r="CM124" s="1012"/>
      <c r="CN124" s="1012"/>
      <c r="CO124" s="1013"/>
      <c r="CP124" s="1019" t="s">
        <v>450</v>
      </c>
      <c r="CQ124" s="1020"/>
      <c r="CR124" s="1020"/>
      <c r="CS124" s="1020"/>
      <c r="CT124" s="1020"/>
      <c r="CU124" s="1020"/>
      <c r="CV124" s="1020"/>
      <c r="CW124" s="1020"/>
      <c r="CX124" s="1020"/>
      <c r="CY124" s="1020"/>
      <c r="CZ124" s="1020"/>
      <c r="DA124" s="1020"/>
      <c r="DB124" s="1020"/>
      <c r="DC124" s="1020"/>
      <c r="DD124" s="1020"/>
      <c r="DE124" s="1020"/>
      <c r="DF124" s="1021"/>
      <c r="DG124" s="1004" t="s">
        <v>122</v>
      </c>
      <c r="DH124" s="986"/>
      <c r="DI124" s="986"/>
      <c r="DJ124" s="986"/>
      <c r="DK124" s="987"/>
      <c r="DL124" s="985" t="s">
        <v>122</v>
      </c>
      <c r="DM124" s="986"/>
      <c r="DN124" s="986"/>
      <c r="DO124" s="986"/>
      <c r="DP124" s="987"/>
      <c r="DQ124" s="985" t="s">
        <v>122</v>
      </c>
      <c r="DR124" s="986"/>
      <c r="DS124" s="986"/>
      <c r="DT124" s="986"/>
      <c r="DU124" s="987"/>
      <c r="DV124" s="988" t="s">
        <v>122</v>
      </c>
      <c r="DW124" s="989"/>
      <c r="DX124" s="989"/>
      <c r="DY124" s="989"/>
      <c r="DZ124" s="990"/>
    </row>
    <row r="125" spans="1:130" s="230" customFormat="1" ht="26.25" customHeight="1" x14ac:dyDescent="0.2">
      <c r="A125" s="1057"/>
      <c r="B125" s="949"/>
      <c r="C125" s="922" t="s">
        <v>439</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122</v>
      </c>
      <c r="AB125" s="959"/>
      <c r="AC125" s="959"/>
      <c r="AD125" s="959"/>
      <c r="AE125" s="960"/>
      <c r="AF125" s="961" t="s">
        <v>122</v>
      </c>
      <c r="AG125" s="959"/>
      <c r="AH125" s="959"/>
      <c r="AI125" s="959"/>
      <c r="AJ125" s="960"/>
      <c r="AK125" s="961" t="s">
        <v>122</v>
      </c>
      <c r="AL125" s="959"/>
      <c r="AM125" s="959"/>
      <c r="AN125" s="959"/>
      <c r="AO125" s="960"/>
      <c r="AP125" s="962" t="s">
        <v>122</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451</v>
      </c>
      <c r="CL125" s="1007"/>
      <c r="CM125" s="1007"/>
      <c r="CN125" s="1007"/>
      <c r="CO125" s="1008"/>
      <c r="CP125" s="929" t="s">
        <v>452</v>
      </c>
      <c r="CQ125" s="897"/>
      <c r="CR125" s="897"/>
      <c r="CS125" s="897"/>
      <c r="CT125" s="897"/>
      <c r="CU125" s="897"/>
      <c r="CV125" s="897"/>
      <c r="CW125" s="897"/>
      <c r="CX125" s="897"/>
      <c r="CY125" s="897"/>
      <c r="CZ125" s="897"/>
      <c r="DA125" s="897"/>
      <c r="DB125" s="897"/>
      <c r="DC125" s="897"/>
      <c r="DD125" s="897"/>
      <c r="DE125" s="897"/>
      <c r="DF125" s="898"/>
      <c r="DG125" s="930" t="s">
        <v>122</v>
      </c>
      <c r="DH125" s="931"/>
      <c r="DI125" s="931"/>
      <c r="DJ125" s="931"/>
      <c r="DK125" s="931"/>
      <c r="DL125" s="931" t="s">
        <v>122</v>
      </c>
      <c r="DM125" s="931"/>
      <c r="DN125" s="931"/>
      <c r="DO125" s="931"/>
      <c r="DP125" s="931"/>
      <c r="DQ125" s="931" t="s">
        <v>122</v>
      </c>
      <c r="DR125" s="931"/>
      <c r="DS125" s="931"/>
      <c r="DT125" s="931"/>
      <c r="DU125" s="931"/>
      <c r="DV125" s="932" t="s">
        <v>122</v>
      </c>
      <c r="DW125" s="932"/>
      <c r="DX125" s="932"/>
      <c r="DY125" s="932"/>
      <c r="DZ125" s="933"/>
    </row>
    <row r="126" spans="1:130" s="230" customFormat="1" ht="26.25" customHeight="1" thickBot="1" x14ac:dyDescent="0.25">
      <c r="A126" s="1057"/>
      <c r="B126" s="949"/>
      <c r="C126" s="922" t="s">
        <v>441</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122</v>
      </c>
      <c r="AB126" s="959"/>
      <c r="AC126" s="959"/>
      <c r="AD126" s="959"/>
      <c r="AE126" s="960"/>
      <c r="AF126" s="961" t="s">
        <v>122</v>
      </c>
      <c r="AG126" s="959"/>
      <c r="AH126" s="959"/>
      <c r="AI126" s="959"/>
      <c r="AJ126" s="960"/>
      <c r="AK126" s="961" t="s">
        <v>122</v>
      </c>
      <c r="AL126" s="959"/>
      <c r="AM126" s="959"/>
      <c r="AN126" s="959"/>
      <c r="AO126" s="960"/>
      <c r="AP126" s="962" t="s">
        <v>122</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453</v>
      </c>
      <c r="CQ126" s="923"/>
      <c r="CR126" s="923"/>
      <c r="CS126" s="923"/>
      <c r="CT126" s="923"/>
      <c r="CU126" s="923"/>
      <c r="CV126" s="923"/>
      <c r="CW126" s="923"/>
      <c r="CX126" s="923"/>
      <c r="CY126" s="923"/>
      <c r="CZ126" s="923"/>
      <c r="DA126" s="923"/>
      <c r="DB126" s="923"/>
      <c r="DC126" s="923"/>
      <c r="DD126" s="923"/>
      <c r="DE126" s="923"/>
      <c r="DF126" s="924"/>
      <c r="DG126" s="925" t="s">
        <v>122</v>
      </c>
      <c r="DH126" s="926"/>
      <c r="DI126" s="926"/>
      <c r="DJ126" s="926"/>
      <c r="DK126" s="926"/>
      <c r="DL126" s="926" t="s">
        <v>122</v>
      </c>
      <c r="DM126" s="926"/>
      <c r="DN126" s="926"/>
      <c r="DO126" s="926"/>
      <c r="DP126" s="926"/>
      <c r="DQ126" s="926" t="s">
        <v>122</v>
      </c>
      <c r="DR126" s="926"/>
      <c r="DS126" s="926"/>
      <c r="DT126" s="926"/>
      <c r="DU126" s="926"/>
      <c r="DV126" s="927" t="s">
        <v>122</v>
      </c>
      <c r="DW126" s="927"/>
      <c r="DX126" s="927"/>
      <c r="DY126" s="927"/>
      <c r="DZ126" s="928"/>
    </row>
    <row r="127" spans="1:130" s="230" customFormat="1" ht="26.25" customHeight="1" x14ac:dyDescent="0.2">
      <c r="A127" s="1058"/>
      <c r="B127" s="951"/>
      <c r="C127" s="973" t="s">
        <v>454</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122</v>
      </c>
      <c r="AB127" s="959"/>
      <c r="AC127" s="959"/>
      <c r="AD127" s="959"/>
      <c r="AE127" s="960"/>
      <c r="AF127" s="961" t="s">
        <v>122</v>
      </c>
      <c r="AG127" s="959"/>
      <c r="AH127" s="959"/>
      <c r="AI127" s="959"/>
      <c r="AJ127" s="960"/>
      <c r="AK127" s="961" t="s">
        <v>122</v>
      </c>
      <c r="AL127" s="959"/>
      <c r="AM127" s="959"/>
      <c r="AN127" s="959"/>
      <c r="AO127" s="960"/>
      <c r="AP127" s="962" t="s">
        <v>122</v>
      </c>
      <c r="AQ127" s="963"/>
      <c r="AR127" s="963"/>
      <c r="AS127" s="963"/>
      <c r="AT127" s="964"/>
      <c r="AU127" s="232"/>
      <c r="AV127" s="232"/>
      <c r="AW127" s="232"/>
      <c r="AX127" s="1031" t="s">
        <v>455</v>
      </c>
      <c r="AY127" s="1032"/>
      <c r="AZ127" s="1032"/>
      <c r="BA127" s="1032"/>
      <c r="BB127" s="1032"/>
      <c r="BC127" s="1032"/>
      <c r="BD127" s="1032"/>
      <c r="BE127" s="1033"/>
      <c r="BF127" s="1034" t="s">
        <v>456</v>
      </c>
      <c r="BG127" s="1032"/>
      <c r="BH127" s="1032"/>
      <c r="BI127" s="1032"/>
      <c r="BJ127" s="1032"/>
      <c r="BK127" s="1032"/>
      <c r="BL127" s="1033"/>
      <c r="BM127" s="1034" t="s">
        <v>457</v>
      </c>
      <c r="BN127" s="1032"/>
      <c r="BO127" s="1032"/>
      <c r="BP127" s="1032"/>
      <c r="BQ127" s="1032"/>
      <c r="BR127" s="1032"/>
      <c r="BS127" s="1033"/>
      <c r="BT127" s="1034" t="s">
        <v>458</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459</v>
      </c>
      <c r="CQ127" s="923"/>
      <c r="CR127" s="923"/>
      <c r="CS127" s="923"/>
      <c r="CT127" s="923"/>
      <c r="CU127" s="923"/>
      <c r="CV127" s="923"/>
      <c r="CW127" s="923"/>
      <c r="CX127" s="923"/>
      <c r="CY127" s="923"/>
      <c r="CZ127" s="923"/>
      <c r="DA127" s="923"/>
      <c r="DB127" s="923"/>
      <c r="DC127" s="923"/>
      <c r="DD127" s="923"/>
      <c r="DE127" s="923"/>
      <c r="DF127" s="924"/>
      <c r="DG127" s="925" t="s">
        <v>122</v>
      </c>
      <c r="DH127" s="926"/>
      <c r="DI127" s="926"/>
      <c r="DJ127" s="926"/>
      <c r="DK127" s="926"/>
      <c r="DL127" s="926" t="s">
        <v>122</v>
      </c>
      <c r="DM127" s="926"/>
      <c r="DN127" s="926"/>
      <c r="DO127" s="926"/>
      <c r="DP127" s="926"/>
      <c r="DQ127" s="926" t="s">
        <v>122</v>
      </c>
      <c r="DR127" s="926"/>
      <c r="DS127" s="926"/>
      <c r="DT127" s="926"/>
      <c r="DU127" s="926"/>
      <c r="DV127" s="927" t="s">
        <v>122</v>
      </c>
      <c r="DW127" s="927"/>
      <c r="DX127" s="927"/>
      <c r="DY127" s="927"/>
      <c r="DZ127" s="928"/>
    </row>
    <row r="128" spans="1:130" s="230" customFormat="1" ht="26.25" customHeight="1" thickBot="1" x14ac:dyDescent="0.25">
      <c r="A128" s="1041" t="s">
        <v>460</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461</v>
      </c>
      <c r="X128" s="1043"/>
      <c r="Y128" s="1043"/>
      <c r="Z128" s="1044"/>
      <c r="AA128" s="1045">
        <v>201198</v>
      </c>
      <c r="AB128" s="1046"/>
      <c r="AC128" s="1046"/>
      <c r="AD128" s="1046"/>
      <c r="AE128" s="1047"/>
      <c r="AF128" s="1048">
        <v>179014</v>
      </c>
      <c r="AG128" s="1046"/>
      <c r="AH128" s="1046"/>
      <c r="AI128" s="1046"/>
      <c r="AJ128" s="1047"/>
      <c r="AK128" s="1048">
        <v>179877</v>
      </c>
      <c r="AL128" s="1046"/>
      <c r="AM128" s="1046"/>
      <c r="AN128" s="1046"/>
      <c r="AO128" s="1047"/>
      <c r="AP128" s="1049"/>
      <c r="AQ128" s="1050"/>
      <c r="AR128" s="1050"/>
      <c r="AS128" s="1050"/>
      <c r="AT128" s="1051"/>
      <c r="AU128" s="232"/>
      <c r="AV128" s="232"/>
      <c r="AW128" s="232"/>
      <c r="AX128" s="896" t="s">
        <v>462</v>
      </c>
      <c r="AY128" s="897"/>
      <c r="AZ128" s="897"/>
      <c r="BA128" s="897"/>
      <c r="BB128" s="897"/>
      <c r="BC128" s="897"/>
      <c r="BD128" s="897"/>
      <c r="BE128" s="898"/>
      <c r="BF128" s="1052" t="s">
        <v>122</v>
      </c>
      <c r="BG128" s="1053"/>
      <c r="BH128" s="1053"/>
      <c r="BI128" s="1053"/>
      <c r="BJ128" s="1053"/>
      <c r="BK128" s="1053"/>
      <c r="BL128" s="1054"/>
      <c r="BM128" s="1052">
        <v>13.52</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463</v>
      </c>
      <c r="CQ128" s="726"/>
      <c r="CR128" s="726"/>
      <c r="CS128" s="726"/>
      <c r="CT128" s="726"/>
      <c r="CU128" s="726"/>
      <c r="CV128" s="726"/>
      <c r="CW128" s="726"/>
      <c r="CX128" s="726"/>
      <c r="CY128" s="726"/>
      <c r="CZ128" s="726"/>
      <c r="DA128" s="726"/>
      <c r="DB128" s="726"/>
      <c r="DC128" s="726"/>
      <c r="DD128" s="726"/>
      <c r="DE128" s="726"/>
      <c r="DF128" s="1036"/>
      <c r="DG128" s="1037" t="s">
        <v>122</v>
      </c>
      <c r="DH128" s="1038"/>
      <c r="DI128" s="1038"/>
      <c r="DJ128" s="1038"/>
      <c r="DK128" s="1038"/>
      <c r="DL128" s="1038" t="s">
        <v>122</v>
      </c>
      <c r="DM128" s="1038"/>
      <c r="DN128" s="1038"/>
      <c r="DO128" s="1038"/>
      <c r="DP128" s="1038"/>
      <c r="DQ128" s="1038" t="s">
        <v>122</v>
      </c>
      <c r="DR128" s="1038"/>
      <c r="DS128" s="1038"/>
      <c r="DT128" s="1038"/>
      <c r="DU128" s="1038"/>
      <c r="DV128" s="1039" t="s">
        <v>122</v>
      </c>
      <c r="DW128" s="1039"/>
      <c r="DX128" s="1039"/>
      <c r="DY128" s="1039"/>
      <c r="DZ128" s="1040"/>
    </row>
    <row r="129" spans="1:131" s="230" customFormat="1" ht="26.25" customHeight="1" x14ac:dyDescent="0.2">
      <c r="A129" s="934" t="s">
        <v>103</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464</v>
      </c>
      <c r="X129" s="1071"/>
      <c r="Y129" s="1071"/>
      <c r="Z129" s="1072"/>
      <c r="AA129" s="958">
        <v>8944430</v>
      </c>
      <c r="AB129" s="959"/>
      <c r="AC129" s="959"/>
      <c r="AD129" s="959"/>
      <c r="AE129" s="960"/>
      <c r="AF129" s="961">
        <v>8749758</v>
      </c>
      <c r="AG129" s="959"/>
      <c r="AH129" s="959"/>
      <c r="AI129" s="959"/>
      <c r="AJ129" s="960"/>
      <c r="AK129" s="961">
        <v>9004715</v>
      </c>
      <c r="AL129" s="959"/>
      <c r="AM129" s="959"/>
      <c r="AN129" s="959"/>
      <c r="AO129" s="960"/>
      <c r="AP129" s="1073"/>
      <c r="AQ129" s="1074"/>
      <c r="AR129" s="1074"/>
      <c r="AS129" s="1074"/>
      <c r="AT129" s="1075"/>
      <c r="AU129" s="233"/>
      <c r="AV129" s="233"/>
      <c r="AW129" s="233"/>
      <c r="AX129" s="1065" t="s">
        <v>465</v>
      </c>
      <c r="AY129" s="923"/>
      <c r="AZ129" s="923"/>
      <c r="BA129" s="923"/>
      <c r="BB129" s="923"/>
      <c r="BC129" s="923"/>
      <c r="BD129" s="923"/>
      <c r="BE129" s="924"/>
      <c r="BF129" s="1066" t="s">
        <v>122</v>
      </c>
      <c r="BG129" s="1067"/>
      <c r="BH129" s="1067"/>
      <c r="BI129" s="1067"/>
      <c r="BJ129" s="1067"/>
      <c r="BK129" s="1067"/>
      <c r="BL129" s="1068"/>
      <c r="BM129" s="1066">
        <v>18.52</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934" t="s">
        <v>466</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467</v>
      </c>
      <c r="X130" s="1071"/>
      <c r="Y130" s="1071"/>
      <c r="Z130" s="1072"/>
      <c r="AA130" s="958">
        <v>703489</v>
      </c>
      <c r="AB130" s="959"/>
      <c r="AC130" s="959"/>
      <c r="AD130" s="959"/>
      <c r="AE130" s="960"/>
      <c r="AF130" s="961">
        <v>672186</v>
      </c>
      <c r="AG130" s="959"/>
      <c r="AH130" s="959"/>
      <c r="AI130" s="959"/>
      <c r="AJ130" s="960"/>
      <c r="AK130" s="961">
        <v>644317</v>
      </c>
      <c r="AL130" s="959"/>
      <c r="AM130" s="959"/>
      <c r="AN130" s="959"/>
      <c r="AO130" s="960"/>
      <c r="AP130" s="1073"/>
      <c r="AQ130" s="1074"/>
      <c r="AR130" s="1074"/>
      <c r="AS130" s="1074"/>
      <c r="AT130" s="1075"/>
      <c r="AU130" s="233"/>
      <c r="AV130" s="233"/>
      <c r="AW130" s="233"/>
      <c r="AX130" s="1065" t="s">
        <v>468</v>
      </c>
      <c r="AY130" s="923"/>
      <c r="AZ130" s="923"/>
      <c r="BA130" s="923"/>
      <c r="BB130" s="923"/>
      <c r="BC130" s="923"/>
      <c r="BD130" s="923"/>
      <c r="BE130" s="924"/>
      <c r="BF130" s="1101">
        <v>0.8</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469</v>
      </c>
      <c r="X131" s="1108"/>
      <c r="Y131" s="1108"/>
      <c r="Z131" s="1109"/>
      <c r="AA131" s="1004">
        <v>8240941</v>
      </c>
      <c r="AB131" s="986"/>
      <c r="AC131" s="986"/>
      <c r="AD131" s="986"/>
      <c r="AE131" s="987"/>
      <c r="AF131" s="985">
        <v>8077572</v>
      </c>
      <c r="AG131" s="986"/>
      <c r="AH131" s="986"/>
      <c r="AI131" s="986"/>
      <c r="AJ131" s="987"/>
      <c r="AK131" s="985">
        <v>8360398</v>
      </c>
      <c r="AL131" s="986"/>
      <c r="AM131" s="986"/>
      <c r="AN131" s="986"/>
      <c r="AO131" s="987"/>
      <c r="AP131" s="1110"/>
      <c r="AQ131" s="1111"/>
      <c r="AR131" s="1111"/>
      <c r="AS131" s="1111"/>
      <c r="AT131" s="1112"/>
      <c r="AU131" s="233"/>
      <c r="AV131" s="233"/>
      <c r="AW131" s="233"/>
      <c r="AX131" s="1083" t="s">
        <v>470</v>
      </c>
      <c r="AY131" s="726"/>
      <c r="AZ131" s="726"/>
      <c r="BA131" s="726"/>
      <c r="BB131" s="726"/>
      <c r="BC131" s="726"/>
      <c r="BD131" s="726"/>
      <c r="BE131" s="1036"/>
      <c r="BF131" s="1084" t="s">
        <v>122</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1090" t="s">
        <v>471</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472</v>
      </c>
      <c r="W132" s="1094"/>
      <c r="X132" s="1094"/>
      <c r="Y132" s="1094"/>
      <c r="Z132" s="1095"/>
      <c r="AA132" s="1096">
        <v>0.28699392499999998</v>
      </c>
      <c r="AB132" s="1097"/>
      <c r="AC132" s="1097"/>
      <c r="AD132" s="1097"/>
      <c r="AE132" s="1098"/>
      <c r="AF132" s="1099">
        <v>0.91496553700000005</v>
      </c>
      <c r="AG132" s="1097"/>
      <c r="AH132" s="1097"/>
      <c r="AI132" s="1097"/>
      <c r="AJ132" s="1098"/>
      <c r="AK132" s="1099">
        <v>1.3366708140000001</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473</v>
      </c>
      <c r="W133" s="1077"/>
      <c r="X133" s="1077"/>
      <c r="Y133" s="1077"/>
      <c r="Z133" s="1078"/>
      <c r="AA133" s="1079">
        <v>-0.8</v>
      </c>
      <c r="AB133" s="1080"/>
      <c r="AC133" s="1080"/>
      <c r="AD133" s="1080"/>
      <c r="AE133" s="1081"/>
      <c r="AF133" s="1079">
        <v>0.1</v>
      </c>
      <c r="AG133" s="1080"/>
      <c r="AH133" s="1080"/>
      <c r="AI133" s="1080"/>
      <c r="AJ133" s="1081"/>
      <c r="AK133" s="1079">
        <v>0.8</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PlruqXAvkVnPeMo82YiDyfv/sgDsSV1P1sIu6j8v/kx2X5DmunTMyShXDlmK2gDwVxrUcbs1idPb/fWk030NQQ==" saltValue="yWw6KlTB2rlBLe0xPlWJX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81640625" style="260" customWidth="1"/>
    <col min="121" max="121" width="0" style="259" hidden="1" customWidth="1"/>
    <col min="122" max="16384" width="9" style="259" hidden="1"/>
  </cols>
  <sheetData>
    <row r="1" spans="1:120" ht="13"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9"/>
    </row>
    <row r="17" spans="119:120" ht="13" x14ac:dyDescent="0.2">
      <c r="DP17" s="259"/>
    </row>
    <row r="18" spans="119:120" ht="13" x14ac:dyDescent="0.2"/>
    <row r="19" spans="119:120" ht="13" x14ac:dyDescent="0.2"/>
    <row r="20" spans="119:120" ht="13" x14ac:dyDescent="0.2">
      <c r="DO20" s="259"/>
      <c r="DP20" s="259"/>
    </row>
    <row r="21" spans="119:120" ht="13" x14ac:dyDescent="0.2">
      <c r="DP21" s="259"/>
    </row>
    <row r="22" spans="119:120" ht="13" x14ac:dyDescent="0.2"/>
    <row r="23" spans="119:120" ht="13" x14ac:dyDescent="0.2">
      <c r="DO23" s="259"/>
      <c r="DP23" s="259"/>
    </row>
    <row r="24" spans="119:120" ht="13" x14ac:dyDescent="0.2">
      <c r="DP24" s="259"/>
    </row>
    <row r="25" spans="119:120" ht="13" x14ac:dyDescent="0.2">
      <c r="DP25" s="259"/>
    </row>
    <row r="26" spans="119:120" ht="13" x14ac:dyDescent="0.2">
      <c r="DO26" s="259"/>
      <c r="DP26" s="259"/>
    </row>
    <row r="27" spans="119:120" ht="13" x14ac:dyDescent="0.2"/>
    <row r="28" spans="119:120" ht="13" x14ac:dyDescent="0.2">
      <c r="DO28" s="259"/>
      <c r="DP28" s="259"/>
    </row>
    <row r="29" spans="119:120" ht="13" x14ac:dyDescent="0.2">
      <c r="DP29" s="259"/>
    </row>
    <row r="30" spans="119:120" ht="13" x14ac:dyDescent="0.2"/>
    <row r="31" spans="119:120" ht="13" x14ac:dyDescent="0.2">
      <c r="DO31" s="259"/>
      <c r="DP31" s="259"/>
    </row>
    <row r="32" spans="119:120" ht="13" x14ac:dyDescent="0.2"/>
    <row r="33" spans="98:120" ht="13" x14ac:dyDescent="0.2">
      <c r="DO33" s="259"/>
      <c r="DP33" s="259"/>
    </row>
    <row r="34" spans="98:120" ht="13" x14ac:dyDescent="0.2">
      <c r="DM34" s="259"/>
    </row>
    <row r="35" spans="98:120" ht="13" x14ac:dyDescent="0.2">
      <c r="CT35" s="259"/>
      <c r="CU35" s="259"/>
      <c r="CV35" s="259"/>
      <c r="CY35" s="259"/>
      <c r="CZ35" s="259"/>
      <c r="DA35" s="259"/>
      <c r="DD35" s="259"/>
      <c r="DE35" s="259"/>
      <c r="DF35" s="259"/>
      <c r="DI35" s="259"/>
      <c r="DJ35" s="259"/>
      <c r="DK35" s="259"/>
      <c r="DM35" s="259"/>
      <c r="DN35" s="259"/>
      <c r="DO35" s="259"/>
      <c r="DP35" s="259"/>
    </row>
    <row r="36" spans="98:120" ht="13" x14ac:dyDescent="0.2"/>
    <row r="37" spans="98:120" ht="13" x14ac:dyDescent="0.2">
      <c r="CW37" s="259"/>
      <c r="DB37" s="259"/>
      <c r="DG37" s="259"/>
      <c r="DL37" s="259"/>
      <c r="DP37" s="259"/>
    </row>
    <row r="38" spans="98:120" ht="13"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9"/>
      <c r="DO49" s="259"/>
      <c r="DP49" s="259"/>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9"/>
      <c r="CS63" s="259"/>
      <c r="CX63" s="259"/>
      <c r="DC63" s="259"/>
      <c r="DH63" s="259"/>
    </row>
    <row r="64" spans="22:120" ht="13" x14ac:dyDescent="0.2">
      <c r="V64" s="259"/>
    </row>
    <row r="65" spans="15:120" ht="13"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 x14ac:dyDescent="0.2">
      <c r="Q66" s="259"/>
      <c r="S66" s="259"/>
      <c r="U66" s="259"/>
      <c r="DM66" s="259"/>
    </row>
    <row r="67" spans="15:120" ht="13"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 x14ac:dyDescent="0.2"/>
    <row r="69" spans="15:120" ht="13" x14ac:dyDescent="0.2"/>
    <row r="70" spans="15:120" ht="13" x14ac:dyDescent="0.2"/>
    <row r="71" spans="15:120" ht="13" x14ac:dyDescent="0.2"/>
    <row r="72" spans="15:120" ht="13" x14ac:dyDescent="0.2">
      <c r="DP72" s="259"/>
    </row>
    <row r="73" spans="15:120" ht="13" x14ac:dyDescent="0.2">
      <c r="DP73" s="259"/>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9"/>
      <c r="CX96" s="259"/>
      <c r="DC96" s="259"/>
      <c r="DH96" s="259"/>
    </row>
    <row r="97" spans="24:120" ht="13" x14ac:dyDescent="0.2">
      <c r="CS97" s="259"/>
      <c r="CX97" s="259"/>
      <c r="DC97" s="259"/>
      <c r="DH97" s="259"/>
      <c r="DP97" s="260" t="s">
        <v>474</v>
      </c>
    </row>
    <row r="98" spans="24:120" ht="13" hidden="1" x14ac:dyDescent="0.2">
      <c r="CS98" s="259"/>
      <c r="CX98" s="259"/>
      <c r="DC98" s="259"/>
      <c r="DH98" s="259"/>
    </row>
    <row r="99" spans="24:120" ht="13"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 hidden="1" x14ac:dyDescent="0.2">
      <c r="CT103" s="259"/>
      <c r="CV103" s="259"/>
      <c r="CW103" s="259"/>
      <c r="CY103" s="259"/>
      <c r="DA103" s="259"/>
      <c r="DB103" s="259"/>
      <c r="DD103" s="259"/>
      <c r="DF103" s="259"/>
      <c r="DG103" s="259"/>
      <c r="DI103" s="259"/>
      <c r="DK103" s="259"/>
      <c r="DL103" s="259"/>
      <c r="DM103" s="259"/>
      <c r="DN103" s="259"/>
      <c r="DO103" s="259"/>
      <c r="DP103" s="259"/>
    </row>
    <row r="104" spans="24:120" ht="13"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FcYDd0lsxEmOaPwXRiC4dI5AV9y4HQFZVFolKDvf2ExE2wqXzqQKF9+DPVDWqbBItuNadtKSHwSdY9dZYKUxGA==" saltValue="qyEYyxCd63C6Se21yihNB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60" customWidth="1"/>
    <col min="117" max="16384" width="9" style="259" hidden="1"/>
  </cols>
  <sheetData>
    <row r="1" spans="2:116" ht="13"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 x14ac:dyDescent="0.2"/>
    <row r="3" spans="2:116" ht="13" x14ac:dyDescent="0.2"/>
    <row r="4" spans="2:116" ht="13"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 x14ac:dyDescent="0.2"/>
    <row r="20" spans="9:116" ht="13" x14ac:dyDescent="0.2"/>
    <row r="21" spans="9:116" ht="13" x14ac:dyDescent="0.2">
      <c r="DL21" s="259"/>
    </row>
    <row r="22" spans="9:116" ht="13" x14ac:dyDescent="0.2">
      <c r="DI22" s="259"/>
      <c r="DJ22" s="259"/>
      <c r="DK22" s="259"/>
      <c r="DL22" s="259"/>
    </row>
    <row r="23" spans="9:116" ht="13" x14ac:dyDescent="0.2">
      <c r="CY23" s="259"/>
      <c r="CZ23" s="259"/>
      <c r="DA23" s="259"/>
      <c r="DB23" s="259"/>
      <c r="DC23" s="259"/>
      <c r="DD23" s="259"/>
      <c r="DE23" s="259"/>
      <c r="DF23" s="259"/>
      <c r="DG23" s="259"/>
      <c r="DH23" s="259"/>
      <c r="DI23" s="259"/>
      <c r="DJ23" s="259"/>
      <c r="DK23" s="259"/>
      <c r="DL23" s="259"/>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9"/>
      <c r="DA35" s="259"/>
      <c r="DB35" s="259"/>
      <c r="DC35" s="259"/>
      <c r="DD35" s="259"/>
      <c r="DE35" s="259"/>
      <c r="DF35" s="259"/>
      <c r="DG35" s="259"/>
      <c r="DH35" s="259"/>
      <c r="DI35" s="259"/>
      <c r="DJ35" s="259"/>
      <c r="DK35" s="259"/>
      <c r="DL35" s="259"/>
    </row>
    <row r="36" spans="15:116" ht="13" x14ac:dyDescent="0.2"/>
    <row r="37" spans="15:116" ht="13" x14ac:dyDescent="0.2">
      <c r="DL37" s="259"/>
    </row>
    <row r="38" spans="15:116" ht="13" x14ac:dyDescent="0.2">
      <c r="DI38" s="259"/>
      <c r="DJ38" s="259"/>
      <c r="DK38" s="259"/>
      <c r="DL38" s="259"/>
    </row>
    <row r="39" spans="15:116" ht="13" x14ac:dyDescent="0.2"/>
    <row r="40" spans="15:116" ht="13" x14ac:dyDescent="0.2"/>
    <row r="41" spans="15:116" ht="13" x14ac:dyDescent="0.2"/>
    <row r="42" spans="15:116" ht="13" x14ac:dyDescent="0.2"/>
    <row r="43" spans="15:116" ht="13"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 x14ac:dyDescent="0.2">
      <c r="DL44" s="259"/>
    </row>
    <row r="45" spans="15:116" ht="13" x14ac:dyDescent="0.2"/>
    <row r="46" spans="15:116" ht="13" x14ac:dyDescent="0.2">
      <c r="DA46" s="259"/>
      <c r="DB46" s="259"/>
      <c r="DC46" s="259"/>
      <c r="DD46" s="259"/>
      <c r="DE46" s="259"/>
      <c r="DF46" s="259"/>
      <c r="DG46" s="259"/>
      <c r="DH46" s="259"/>
      <c r="DI46" s="259"/>
      <c r="DJ46" s="259"/>
      <c r="DK46" s="259"/>
      <c r="DL46" s="259"/>
    </row>
    <row r="47" spans="15:116" ht="13" x14ac:dyDescent="0.2"/>
    <row r="48" spans="15:116" ht="13" x14ac:dyDescent="0.2"/>
    <row r="49" spans="104:116" ht="13" x14ac:dyDescent="0.2"/>
    <row r="50" spans="104:116" ht="13" x14ac:dyDescent="0.2">
      <c r="CZ50" s="259"/>
      <c r="DA50" s="259"/>
      <c r="DB50" s="259"/>
      <c r="DC50" s="259"/>
      <c r="DD50" s="259"/>
      <c r="DE50" s="259"/>
      <c r="DF50" s="259"/>
      <c r="DG50" s="259"/>
      <c r="DH50" s="259"/>
      <c r="DI50" s="259"/>
      <c r="DJ50" s="259"/>
      <c r="DK50" s="259"/>
      <c r="DL50" s="259"/>
    </row>
    <row r="51" spans="104:116" ht="13" x14ac:dyDescent="0.2"/>
    <row r="52" spans="104:116" ht="13" x14ac:dyDescent="0.2"/>
    <row r="53" spans="104:116" ht="13" x14ac:dyDescent="0.2">
      <c r="DL53" s="259"/>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9"/>
      <c r="DD67" s="259"/>
      <c r="DE67" s="259"/>
      <c r="DF67" s="259"/>
      <c r="DG67" s="259"/>
      <c r="DH67" s="259"/>
      <c r="DI67" s="259"/>
      <c r="DJ67" s="259"/>
      <c r="DK67" s="259"/>
      <c r="DL67" s="259"/>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rsP5zc5MFlRkXDxIQFMEfBG2pNqqfVzEp/Dhr9+IBXU2skiWYRpDgGuGA1H/xH15K1mh2A6xDfDPm59mQ+kaAQ==" saltValue="yJsQYI7zmO06beVjESvFt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53125" style="261" customWidth="1"/>
    <col min="37" max="44" width="17" style="261" customWidth="1"/>
    <col min="45" max="45" width="6.08984375" style="268" customWidth="1"/>
    <col min="46" max="46" width="3" style="266" customWidth="1"/>
    <col min="47" max="47" width="19.08984375" style="261" hidden="1" customWidth="1"/>
    <col min="48" max="52" width="12.6328125" style="261" hidden="1" customWidth="1"/>
    <col min="53" max="16384" width="8.6328125" style="261" hidden="1"/>
  </cols>
  <sheetData>
    <row r="1" spans="1:46" ht="13" x14ac:dyDescent="0.2">
      <c r="AS1" s="262"/>
      <c r="AT1" s="262"/>
    </row>
    <row r="2" spans="1:46" ht="13" x14ac:dyDescent="0.2">
      <c r="AS2" s="262"/>
      <c r="AT2" s="262"/>
    </row>
    <row r="3" spans="1:46" ht="13" x14ac:dyDescent="0.2">
      <c r="AS3" s="262"/>
      <c r="AT3" s="262"/>
    </row>
    <row r="4" spans="1:46" ht="13" x14ac:dyDescent="0.2">
      <c r="AS4" s="262"/>
      <c r="AT4" s="262"/>
    </row>
    <row r="5" spans="1:46" ht="16.5" x14ac:dyDescent="0.2">
      <c r="A5" s="263" t="s">
        <v>475</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476</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477</v>
      </c>
      <c r="AP7" s="272"/>
      <c r="AQ7" s="273" t="s">
        <v>478</v>
      </c>
      <c r="AR7" s="274"/>
    </row>
    <row r="8" spans="1:46" ht="13"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479</v>
      </c>
      <c r="AQ8" s="279" t="s">
        <v>480</v>
      </c>
      <c r="AR8" s="280" t="s">
        <v>481</v>
      </c>
    </row>
    <row r="9" spans="1:46" ht="13"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482</v>
      </c>
      <c r="AL9" s="1117"/>
      <c r="AM9" s="1117"/>
      <c r="AN9" s="1118"/>
      <c r="AO9" s="281">
        <v>3459070</v>
      </c>
      <c r="AP9" s="281">
        <v>87576</v>
      </c>
      <c r="AQ9" s="282">
        <v>78624</v>
      </c>
      <c r="AR9" s="283">
        <v>11.4</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483</v>
      </c>
      <c r="AL10" s="1117"/>
      <c r="AM10" s="1117"/>
      <c r="AN10" s="1118"/>
      <c r="AO10" s="284">
        <v>3294</v>
      </c>
      <c r="AP10" s="284">
        <v>83</v>
      </c>
      <c r="AQ10" s="285">
        <v>8393</v>
      </c>
      <c r="AR10" s="286">
        <v>-99</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484</v>
      </c>
      <c r="AL11" s="1117"/>
      <c r="AM11" s="1117"/>
      <c r="AN11" s="1118"/>
      <c r="AO11" s="284">
        <v>9748</v>
      </c>
      <c r="AP11" s="284">
        <v>247</v>
      </c>
      <c r="AQ11" s="285">
        <v>566</v>
      </c>
      <c r="AR11" s="286">
        <v>-56.4</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485</v>
      </c>
      <c r="AL12" s="1117"/>
      <c r="AM12" s="1117"/>
      <c r="AN12" s="1118"/>
      <c r="AO12" s="284" t="s">
        <v>486</v>
      </c>
      <c r="AP12" s="284" t="s">
        <v>486</v>
      </c>
      <c r="AQ12" s="285">
        <v>4</v>
      </c>
      <c r="AR12" s="286" t="s">
        <v>486</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487</v>
      </c>
      <c r="AL13" s="1117"/>
      <c r="AM13" s="1117"/>
      <c r="AN13" s="1118"/>
      <c r="AO13" s="284">
        <v>116376</v>
      </c>
      <c r="AP13" s="284">
        <v>2946</v>
      </c>
      <c r="AQ13" s="285">
        <v>2520</v>
      </c>
      <c r="AR13" s="286">
        <v>16.899999999999999</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488</v>
      </c>
      <c r="AL14" s="1117"/>
      <c r="AM14" s="1117"/>
      <c r="AN14" s="1118"/>
      <c r="AO14" s="284">
        <v>26340</v>
      </c>
      <c r="AP14" s="284">
        <v>667</v>
      </c>
      <c r="AQ14" s="285">
        <v>1291</v>
      </c>
      <c r="AR14" s="286">
        <v>-48.3</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489</v>
      </c>
      <c r="AL15" s="1120"/>
      <c r="AM15" s="1120"/>
      <c r="AN15" s="1121"/>
      <c r="AO15" s="284">
        <v>-194310</v>
      </c>
      <c r="AP15" s="284">
        <v>-4919</v>
      </c>
      <c r="AQ15" s="285">
        <v>-4844</v>
      </c>
      <c r="AR15" s="286">
        <v>1.5</v>
      </c>
    </row>
    <row r="16" spans="1:46" ht="13"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177</v>
      </c>
      <c r="AL16" s="1120"/>
      <c r="AM16" s="1120"/>
      <c r="AN16" s="1121"/>
      <c r="AO16" s="284">
        <v>3420518</v>
      </c>
      <c r="AP16" s="284">
        <v>86600</v>
      </c>
      <c r="AQ16" s="285">
        <v>86555</v>
      </c>
      <c r="AR16" s="286">
        <v>0.1</v>
      </c>
    </row>
    <row r="17" spans="1:46" ht="13"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490</v>
      </c>
      <c r="AL19" s="262"/>
      <c r="AM19" s="262"/>
      <c r="AN19" s="262"/>
      <c r="AO19" s="262"/>
      <c r="AP19" s="262"/>
      <c r="AQ19" s="262"/>
      <c r="AR19" s="262"/>
    </row>
    <row r="20" spans="1:46" ht="13"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491</v>
      </c>
      <c r="AP20" s="293" t="s">
        <v>492</v>
      </c>
      <c r="AQ20" s="294" t="s">
        <v>493</v>
      </c>
      <c r="AR20" s="295"/>
    </row>
    <row r="21" spans="1:46" s="301" customFormat="1" ht="13"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494</v>
      </c>
      <c r="AL21" s="1123"/>
      <c r="AM21" s="1123"/>
      <c r="AN21" s="1124"/>
      <c r="AO21" s="297">
        <v>8.3800000000000008</v>
      </c>
      <c r="AP21" s="298">
        <v>7.95</v>
      </c>
      <c r="AQ21" s="299">
        <v>0.43</v>
      </c>
      <c r="AR21" s="267"/>
      <c r="AS21" s="300"/>
      <c r="AT21" s="296"/>
    </row>
    <row r="22" spans="1:46" s="301" customFormat="1" ht="13"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495</v>
      </c>
      <c r="AL22" s="1123"/>
      <c r="AM22" s="1123"/>
      <c r="AN22" s="1124"/>
      <c r="AO22" s="302">
        <v>100.1</v>
      </c>
      <c r="AP22" s="303">
        <v>97.2</v>
      </c>
      <c r="AQ22" s="304">
        <v>2.9</v>
      </c>
      <c r="AR22" s="288"/>
      <c r="AS22" s="300"/>
      <c r="AT22" s="296"/>
    </row>
    <row r="23" spans="1:46" s="301" customFormat="1" ht="13"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 x14ac:dyDescent="0.2">
      <c r="A26" s="1113" t="s">
        <v>496</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ht="13" x14ac:dyDescent="0.2">
      <c r="A27" s="309"/>
      <c r="AO27" s="262"/>
      <c r="AP27" s="262"/>
      <c r="AQ27" s="262"/>
      <c r="AR27" s="262"/>
      <c r="AS27" s="262"/>
      <c r="AT27" s="262"/>
    </row>
    <row r="28" spans="1:46" ht="16.5" x14ac:dyDescent="0.2">
      <c r="A28" s="263" t="s">
        <v>497</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498</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477</v>
      </c>
      <c r="AP30" s="272"/>
      <c r="AQ30" s="273" t="s">
        <v>478</v>
      </c>
      <c r="AR30" s="274"/>
    </row>
    <row r="31" spans="1:46" ht="13"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479</v>
      </c>
      <c r="AQ31" s="279" t="s">
        <v>480</v>
      </c>
      <c r="AR31" s="280" t="s">
        <v>481</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499</v>
      </c>
      <c r="AL32" s="1131"/>
      <c r="AM32" s="1131"/>
      <c r="AN32" s="1132"/>
      <c r="AO32" s="312">
        <v>765543</v>
      </c>
      <c r="AP32" s="312">
        <v>19382</v>
      </c>
      <c r="AQ32" s="313">
        <v>34484</v>
      </c>
      <c r="AR32" s="314">
        <v>-43.8</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500</v>
      </c>
      <c r="AL33" s="1131"/>
      <c r="AM33" s="1131"/>
      <c r="AN33" s="1132"/>
      <c r="AO33" s="312" t="s">
        <v>486</v>
      </c>
      <c r="AP33" s="312" t="s">
        <v>486</v>
      </c>
      <c r="AQ33" s="313" t="s">
        <v>486</v>
      </c>
      <c r="AR33" s="314" t="s">
        <v>486</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501</v>
      </c>
      <c r="AL34" s="1131"/>
      <c r="AM34" s="1131"/>
      <c r="AN34" s="1132"/>
      <c r="AO34" s="312" t="s">
        <v>486</v>
      </c>
      <c r="AP34" s="312" t="s">
        <v>486</v>
      </c>
      <c r="AQ34" s="313" t="s">
        <v>486</v>
      </c>
      <c r="AR34" s="314" t="s">
        <v>486</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502</v>
      </c>
      <c r="AL35" s="1131"/>
      <c r="AM35" s="1131"/>
      <c r="AN35" s="1132"/>
      <c r="AO35" s="312">
        <v>168368</v>
      </c>
      <c r="AP35" s="312">
        <v>4263</v>
      </c>
      <c r="AQ35" s="313">
        <v>11558</v>
      </c>
      <c r="AR35" s="314">
        <v>-63.1</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503</v>
      </c>
      <c r="AL36" s="1131"/>
      <c r="AM36" s="1131"/>
      <c r="AN36" s="1132"/>
      <c r="AO36" s="312">
        <v>2034</v>
      </c>
      <c r="AP36" s="312">
        <v>51</v>
      </c>
      <c r="AQ36" s="313">
        <v>3181</v>
      </c>
      <c r="AR36" s="314">
        <v>-98.4</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504</v>
      </c>
      <c r="AL37" s="1131"/>
      <c r="AM37" s="1131"/>
      <c r="AN37" s="1132"/>
      <c r="AO37" s="312" t="s">
        <v>486</v>
      </c>
      <c r="AP37" s="312" t="s">
        <v>486</v>
      </c>
      <c r="AQ37" s="313">
        <v>154</v>
      </c>
      <c r="AR37" s="314" t="s">
        <v>486</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505</v>
      </c>
      <c r="AL38" s="1134"/>
      <c r="AM38" s="1134"/>
      <c r="AN38" s="1135"/>
      <c r="AO38" s="315" t="s">
        <v>486</v>
      </c>
      <c r="AP38" s="315" t="s">
        <v>486</v>
      </c>
      <c r="AQ38" s="316">
        <v>1</v>
      </c>
      <c r="AR38" s="304" t="s">
        <v>486</v>
      </c>
      <c r="AS38" s="311"/>
    </row>
    <row r="39" spans="1:46" ht="13"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506</v>
      </c>
      <c r="AL39" s="1134"/>
      <c r="AM39" s="1134"/>
      <c r="AN39" s="1135"/>
      <c r="AO39" s="312">
        <v>-179877</v>
      </c>
      <c r="AP39" s="312">
        <v>-4554</v>
      </c>
      <c r="AQ39" s="313">
        <v>-2572</v>
      </c>
      <c r="AR39" s="314">
        <v>77.099999999999994</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507</v>
      </c>
      <c r="AL40" s="1131"/>
      <c r="AM40" s="1131"/>
      <c r="AN40" s="1132"/>
      <c r="AO40" s="312">
        <v>-644317</v>
      </c>
      <c r="AP40" s="312">
        <v>-16313</v>
      </c>
      <c r="AQ40" s="313">
        <v>-30360</v>
      </c>
      <c r="AR40" s="314">
        <v>-46.3</v>
      </c>
      <c r="AS40" s="311"/>
    </row>
    <row r="41" spans="1:46" ht="13"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287</v>
      </c>
      <c r="AL41" s="1137"/>
      <c r="AM41" s="1137"/>
      <c r="AN41" s="1138"/>
      <c r="AO41" s="312">
        <v>111751</v>
      </c>
      <c r="AP41" s="312">
        <v>2829</v>
      </c>
      <c r="AQ41" s="313">
        <v>16445</v>
      </c>
      <c r="AR41" s="314">
        <v>-82.8</v>
      </c>
      <c r="AS41" s="311"/>
    </row>
    <row r="42" spans="1:46" ht="13"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508</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509</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477</v>
      </c>
      <c r="AN49" s="1127" t="s">
        <v>510</v>
      </c>
      <c r="AO49" s="1128"/>
      <c r="AP49" s="1128"/>
      <c r="AQ49" s="1128"/>
      <c r="AR49" s="1129"/>
    </row>
    <row r="50" spans="1:44" ht="13"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511</v>
      </c>
      <c r="AO50" s="329" t="s">
        <v>512</v>
      </c>
      <c r="AP50" s="330" t="s">
        <v>513</v>
      </c>
      <c r="AQ50" s="331" t="s">
        <v>514</v>
      </c>
      <c r="AR50" s="332" t="s">
        <v>515</v>
      </c>
    </row>
    <row r="51" spans="1:44" ht="13"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516</v>
      </c>
      <c r="AL51" s="325"/>
      <c r="AM51" s="333">
        <v>818625</v>
      </c>
      <c r="AN51" s="334">
        <v>20340</v>
      </c>
      <c r="AO51" s="335">
        <v>-13.2</v>
      </c>
      <c r="AP51" s="336">
        <v>59119</v>
      </c>
      <c r="AQ51" s="337">
        <v>9.6999999999999993</v>
      </c>
      <c r="AR51" s="338">
        <v>-22.9</v>
      </c>
    </row>
    <row r="52" spans="1:44" ht="13"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517</v>
      </c>
      <c r="AM52" s="341">
        <v>733773</v>
      </c>
      <c r="AN52" s="342">
        <v>18231</v>
      </c>
      <c r="AO52" s="343">
        <v>-12.4</v>
      </c>
      <c r="AP52" s="344">
        <v>29900</v>
      </c>
      <c r="AQ52" s="345">
        <v>-14.7</v>
      </c>
      <c r="AR52" s="346">
        <v>2.2999999999999998</v>
      </c>
    </row>
    <row r="53" spans="1:44" ht="13"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518</v>
      </c>
      <c r="AL53" s="325"/>
      <c r="AM53" s="333">
        <v>817721</v>
      </c>
      <c r="AN53" s="334">
        <v>20455</v>
      </c>
      <c r="AO53" s="335">
        <v>0.6</v>
      </c>
      <c r="AP53" s="336">
        <v>53895</v>
      </c>
      <c r="AQ53" s="337">
        <v>-8.8000000000000007</v>
      </c>
      <c r="AR53" s="338">
        <v>9.4</v>
      </c>
    </row>
    <row r="54" spans="1:44" ht="13"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517</v>
      </c>
      <c r="AM54" s="341">
        <v>618741</v>
      </c>
      <c r="AN54" s="342">
        <v>15477</v>
      </c>
      <c r="AO54" s="343">
        <v>-15.1</v>
      </c>
      <c r="AP54" s="344">
        <v>31224</v>
      </c>
      <c r="AQ54" s="345">
        <v>4.4000000000000004</v>
      </c>
      <c r="AR54" s="346">
        <v>-19.5</v>
      </c>
    </row>
    <row r="55" spans="1:44" ht="13"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519</v>
      </c>
      <c r="AL55" s="325"/>
      <c r="AM55" s="333">
        <v>841652</v>
      </c>
      <c r="AN55" s="334">
        <v>21206</v>
      </c>
      <c r="AO55" s="335">
        <v>3.7</v>
      </c>
      <c r="AP55" s="336">
        <v>56181</v>
      </c>
      <c r="AQ55" s="337">
        <v>4.2</v>
      </c>
      <c r="AR55" s="338">
        <v>-0.5</v>
      </c>
    </row>
    <row r="56" spans="1:44" ht="13"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517</v>
      </c>
      <c r="AM56" s="341">
        <v>480563</v>
      </c>
      <c r="AN56" s="342">
        <v>12108</v>
      </c>
      <c r="AO56" s="343">
        <v>-21.8</v>
      </c>
      <c r="AP56" s="344">
        <v>32039</v>
      </c>
      <c r="AQ56" s="345">
        <v>2.6</v>
      </c>
      <c r="AR56" s="346">
        <v>-24.4</v>
      </c>
    </row>
    <row r="57" spans="1:44" ht="13"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520</v>
      </c>
      <c r="AL57" s="325"/>
      <c r="AM57" s="333">
        <v>688384</v>
      </c>
      <c r="AN57" s="334">
        <v>17383</v>
      </c>
      <c r="AO57" s="335">
        <v>-18</v>
      </c>
      <c r="AP57" s="336">
        <v>47730</v>
      </c>
      <c r="AQ57" s="337">
        <v>-15</v>
      </c>
      <c r="AR57" s="338">
        <v>-3</v>
      </c>
    </row>
    <row r="58" spans="1:44" ht="13"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517</v>
      </c>
      <c r="AM58" s="341">
        <v>507924</v>
      </c>
      <c r="AN58" s="342">
        <v>12826</v>
      </c>
      <c r="AO58" s="343">
        <v>5.9</v>
      </c>
      <c r="AP58" s="344">
        <v>26378</v>
      </c>
      <c r="AQ58" s="345">
        <v>-17.7</v>
      </c>
      <c r="AR58" s="346">
        <v>23.6</v>
      </c>
    </row>
    <row r="59" spans="1:44" ht="13"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521</v>
      </c>
      <c r="AL59" s="325"/>
      <c r="AM59" s="333">
        <v>900737</v>
      </c>
      <c r="AN59" s="334">
        <v>22805</v>
      </c>
      <c r="AO59" s="335">
        <v>31.2</v>
      </c>
      <c r="AP59" s="336">
        <v>61921</v>
      </c>
      <c r="AQ59" s="337">
        <v>29.7</v>
      </c>
      <c r="AR59" s="338">
        <v>1.5</v>
      </c>
    </row>
    <row r="60" spans="1:44" ht="13"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517</v>
      </c>
      <c r="AM60" s="341">
        <v>794867</v>
      </c>
      <c r="AN60" s="342">
        <v>20124</v>
      </c>
      <c r="AO60" s="343">
        <v>56.9</v>
      </c>
      <c r="AP60" s="344">
        <v>34719</v>
      </c>
      <c r="AQ60" s="345">
        <v>31.6</v>
      </c>
      <c r="AR60" s="346">
        <v>25.3</v>
      </c>
    </row>
    <row r="61" spans="1:44" ht="13"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522</v>
      </c>
      <c r="AL61" s="347"/>
      <c r="AM61" s="348">
        <v>813424</v>
      </c>
      <c r="AN61" s="349">
        <v>20438</v>
      </c>
      <c r="AO61" s="350">
        <v>0.9</v>
      </c>
      <c r="AP61" s="351">
        <v>55769</v>
      </c>
      <c r="AQ61" s="352">
        <v>4</v>
      </c>
      <c r="AR61" s="338">
        <v>-3.1</v>
      </c>
    </row>
    <row r="62" spans="1:44" ht="13"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517</v>
      </c>
      <c r="AM62" s="341">
        <v>627174</v>
      </c>
      <c r="AN62" s="342">
        <v>15753</v>
      </c>
      <c r="AO62" s="343">
        <v>2.7</v>
      </c>
      <c r="AP62" s="344">
        <v>30852</v>
      </c>
      <c r="AQ62" s="345">
        <v>1.2</v>
      </c>
      <c r="AR62" s="346">
        <v>1.5</v>
      </c>
    </row>
    <row r="63" spans="1:44" ht="13"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 hidden="1" x14ac:dyDescent="0.2">
      <c r="AK70" s="262"/>
      <c r="AL70" s="262"/>
      <c r="AM70" s="262"/>
      <c r="AN70" s="262"/>
      <c r="AO70" s="262"/>
      <c r="AP70" s="262"/>
      <c r="AQ70" s="262"/>
      <c r="AR70" s="262"/>
    </row>
    <row r="71" spans="1:46" ht="13" hidden="1" x14ac:dyDescent="0.2">
      <c r="AK71" s="262"/>
      <c r="AL71" s="262"/>
      <c r="AM71" s="262"/>
      <c r="AN71" s="262"/>
      <c r="AO71" s="262"/>
      <c r="AP71" s="262"/>
      <c r="AQ71" s="262"/>
      <c r="AR71" s="262"/>
    </row>
    <row r="72" spans="1:46" ht="13" hidden="1" x14ac:dyDescent="0.2">
      <c r="AK72" s="262"/>
      <c r="AL72" s="262"/>
      <c r="AM72" s="262"/>
      <c r="AN72" s="262"/>
      <c r="AO72" s="262"/>
      <c r="AP72" s="262"/>
      <c r="AQ72" s="262"/>
      <c r="AR72" s="262"/>
    </row>
    <row r="73" spans="1:46" ht="13" hidden="1" x14ac:dyDescent="0.2">
      <c r="AK73" s="262"/>
      <c r="AL73" s="262"/>
      <c r="AM73" s="262"/>
      <c r="AN73" s="262"/>
      <c r="AO73" s="262"/>
      <c r="AP73" s="262"/>
      <c r="AQ73" s="262"/>
      <c r="AR73" s="262"/>
    </row>
  </sheetData>
  <sheetProtection algorithmName="SHA-512" hashValue="k6AE0QtJtuiEPfqQN+thofcAJEx9gpmOesDSaTTncWbTLnyjsGlbY5P/rKRtRSOMnhAacfPo7QRX3HL3GmEetQ==" saltValue="9d38HJBX0IvS+bphM/eBg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 x14ac:dyDescent="0.2">
      <c r="B2" s="259"/>
      <c r="DG2" s="259"/>
    </row>
    <row r="3" spans="2:125" ht="13"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 x14ac:dyDescent="0.2"/>
    <row r="5" spans="2:125" ht="13" x14ac:dyDescent="0.2"/>
    <row r="6" spans="2:125" ht="13" x14ac:dyDescent="0.2"/>
    <row r="7" spans="2:125" ht="13" x14ac:dyDescent="0.2"/>
    <row r="8" spans="2:125" ht="13" x14ac:dyDescent="0.2"/>
    <row r="9" spans="2:125" ht="13" x14ac:dyDescent="0.2">
      <c r="DU9" s="259"/>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9"/>
    </row>
    <row r="18" spans="125:125" ht="13" x14ac:dyDescent="0.2"/>
    <row r="19" spans="125:125" ht="13" x14ac:dyDescent="0.2"/>
    <row r="20" spans="125:125" ht="13" x14ac:dyDescent="0.2">
      <c r="DU20" s="259"/>
    </row>
    <row r="21" spans="125:125" ht="13" x14ac:dyDescent="0.2">
      <c r="DU21" s="259"/>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9"/>
    </row>
    <row r="29" spans="125:125" ht="13" x14ac:dyDescent="0.2"/>
    <row r="30" spans="125:125" ht="13" x14ac:dyDescent="0.2"/>
    <row r="31" spans="125:125" ht="13" x14ac:dyDescent="0.2"/>
    <row r="32" spans="125:125" ht="13" x14ac:dyDescent="0.2"/>
    <row r="33" spans="2:125" ht="13" x14ac:dyDescent="0.2">
      <c r="B33" s="259"/>
      <c r="G33" s="259"/>
      <c r="I33" s="259"/>
    </row>
    <row r="34" spans="2:125" ht="13" x14ac:dyDescent="0.2">
      <c r="C34" s="259"/>
      <c r="P34" s="259"/>
      <c r="DE34" s="259"/>
      <c r="DH34" s="259"/>
    </row>
    <row r="35" spans="2:125" ht="13" x14ac:dyDescent="0.2">
      <c r="D35" s="259"/>
      <c r="E35" s="259"/>
      <c r="DG35" s="259"/>
      <c r="DJ35" s="259"/>
      <c r="DP35" s="259"/>
      <c r="DQ35" s="259"/>
      <c r="DR35" s="259"/>
      <c r="DS35" s="259"/>
      <c r="DT35" s="259"/>
      <c r="DU35" s="259"/>
    </row>
    <row r="36" spans="2:125" ht="13"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 x14ac:dyDescent="0.2">
      <c r="DU37" s="259"/>
    </row>
    <row r="38" spans="2:125" ht="13" x14ac:dyDescent="0.2">
      <c r="DT38" s="259"/>
      <c r="DU38" s="259"/>
    </row>
    <row r="39" spans="2:125" ht="13" x14ac:dyDescent="0.2"/>
    <row r="40" spans="2:125" ht="13" x14ac:dyDescent="0.2">
      <c r="DH40" s="259"/>
    </row>
    <row r="41" spans="2:125" ht="13" x14ac:dyDescent="0.2">
      <c r="DE41" s="259"/>
    </row>
    <row r="42" spans="2:125" ht="13" x14ac:dyDescent="0.2">
      <c r="DG42" s="259"/>
      <c r="DJ42" s="259"/>
    </row>
    <row r="43" spans="2:125" ht="13"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 x14ac:dyDescent="0.2">
      <c r="DU44" s="259"/>
    </row>
    <row r="45" spans="2:125" ht="13" x14ac:dyDescent="0.2"/>
    <row r="46" spans="2:125" ht="13" x14ac:dyDescent="0.2"/>
    <row r="47" spans="2:125" ht="13" x14ac:dyDescent="0.2"/>
    <row r="48" spans="2:125" ht="13" x14ac:dyDescent="0.2">
      <c r="DT48" s="259"/>
      <c r="DU48" s="259"/>
    </row>
    <row r="49" spans="120:125" ht="13" x14ac:dyDescent="0.2">
      <c r="DU49" s="259"/>
    </row>
    <row r="50" spans="120:125" ht="13" x14ac:dyDescent="0.2">
      <c r="DU50" s="259"/>
    </row>
    <row r="51" spans="120:125" ht="13" x14ac:dyDescent="0.2">
      <c r="DP51" s="259"/>
      <c r="DQ51" s="259"/>
      <c r="DR51" s="259"/>
      <c r="DS51" s="259"/>
      <c r="DT51" s="259"/>
      <c r="DU51" s="259"/>
    </row>
    <row r="52" spans="120:125" ht="13" x14ac:dyDescent="0.2"/>
    <row r="53" spans="120:125" ht="13" x14ac:dyDescent="0.2"/>
    <row r="54" spans="120:125" ht="13" x14ac:dyDescent="0.2">
      <c r="DU54" s="259"/>
    </row>
    <row r="55" spans="120:125" ht="13" x14ac:dyDescent="0.2"/>
    <row r="56" spans="120:125" ht="13" x14ac:dyDescent="0.2"/>
    <row r="57" spans="120:125" ht="13" x14ac:dyDescent="0.2"/>
    <row r="58" spans="120:125" ht="13" x14ac:dyDescent="0.2">
      <c r="DU58" s="259"/>
    </row>
    <row r="59" spans="120:125" ht="13" x14ac:dyDescent="0.2"/>
    <row r="60" spans="120:125" ht="13" x14ac:dyDescent="0.2"/>
    <row r="61" spans="120:125" ht="13" x14ac:dyDescent="0.2"/>
    <row r="62" spans="120:125" ht="13" x14ac:dyDescent="0.2"/>
    <row r="63" spans="120:125" ht="13" x14ac:dyDescent="0.2">
      <c r="DU63" s="259"/>
    </row>
    <row r="64" spans="120:125" ht="13" x14ac:dyDescent="0.2">
      <c r="DT64" s="259"/>
      <c r="DU64" s="259"/>
    </row>
    <row r="65" spans="123:125" ht="13" x14ac:dyDescent="0.2"/>
    <row r="66" spans="123:125" ht="13" x14ac:dyDescent="0.2"/>
    <row r="67" spans="123:125" ht="13" x14ac:dyDescent="0.2"/>
    <row r="68" spans="123:125" ht="13" x14ac:dyDescent="0.2"/>
    <row r="69" spans="123:125" ht="13" x14ac:dyDescent="0.2">
      <c r="DS69" s="259"/>
      <c r="DT69" s="259"/>
      <c r="DU69" s="25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9"/>
    </row>
    <row r="83" spans="116:125" ht="13" x14ac:dyDescent="0.2">
      <c r="DM83" s="259"/>
      <c r="DN83" s="259"/>
      <c r="DO83" s="259"/>
      <c r="DP83" s="259"/>
      <c r="DQ83" s="259"/>
      <c r="DR83" s="259"/>
      <c r="DS83" s="259"/>
      <c r="DT83" s="259"/>
      <c r="DU83" s="259"/>
    </row>
    <row r="84" spans="116:125" ht="13" x14ac:dyDescent="0.2"/>
    <row r="85" spans="116:125" ht="13" x14ac:dyDescent="0.2"/>
    <row r="86" spans="116:125" ht="13" x14ac:dyDescent="0.2"/>
    <row r="87" spans="116:125" ht="13" x14ac:dyDescent="0.2"/>
    <row r="88" spans="116:125" ht="13" x14ac:dyDescent="0.2">
      <c r="DU88" s="259"/>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474</v>
      </c>
    </row>
    <row r="121" spans="125:125" ht="13.5" hidden="1" customHeight="1" x14ac:dyDescent="0.2">
      <c r="DU121" s="259"/>
    </row>
  </sheetData>
  <sheetProtection algorithmName="SHA-512" hashValue="mlBOn+Q5lXPetpYekBEJjpEMYlCd/AyL2rjHlNlA9LbNbURQCiQe8gyfI6OUtVE1aDarS+dC8JdeCQK3KjJ/Rw==" saltValue="wJw7f0/VwMtWJHHk8FqMt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 x14ac:dyDescent="0.2">
      <c r="B2" s="259"/>
      <c r="T2" s="259"/>
    </row>
    <row r="3" spans="1:125"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9"/>
      <c r="G33" s="259"/>
      <c r="I33" s="259"/>
    </row>
    <row r="34" spans="2:125" ht="13" x14ac:dyDescent="0.2">
      <c r="C34" s="259"/>
      <c r="P34" s="259"/>
      <c r="R34" s="259"/>
      <c r="U34" s="259"/>
    </row>
    <row r="35" spans="2:125" ht="13"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 x14ac:dyDescent="0.2">
      <c r="F36" s="259"/>
      <c r="H36" s="259"/>
      <c r="J36" s="259"/>
      <c r="K36" s="259"/>
      <c r="L36" s="259"/>
      <c r="M36" s="259"/>
      <c r="N36" s="259"/>
      <c r="O36" s="259"/>
      <c r="Q36" s="259"/>
      <c r="S36" s="259"/>
      <c r="V36" s="259"/>
    </row>
    <row r="37" spans="2:125" ht="13" x14ac:dyDescent="0.2"/>
    <row r="38" spans="2:125" ht="13" x14ac:dyDescent="0.2"/>
    <row r="39" spans="2:125" ht="13" x14ac:dyDescent="0.2"/>
    <row r="40" spans="2:125" ht="13" x14ac:dyDescent="0.2">
      <c r="U40" s="259"/>
    </row>
    <row r="41" spans="2:125" ht="13" x14ac:dyDescent="0.2">
      <c r="R41" s="259"/>
    </row>
    <row r="42" spans="2:125" ht="13"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 x14ac:dyDescent="0.2">
      <c r="Q43" s="259"/>
      <c r="S43" s="259"/>
      <c r="V43" s="259"/>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474</v>
      </c>
    </row>
  </sheetData>
  <sheetProtection algorithmName="SHA-512" hashValue="8z/oAy2BD+CzcMkXHSZQf2EhErfqk5DkXvdzvFM6bQAsuMvhlWTIkhDkb6LsYPFp46hN58tJ5HL0GGThUnsENg==" saltValue="DRTORIU8sxrm4KpGQeCl6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179687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524</v>
      </c>
      <c r="G46" s="8" t="s">
        <v>525</v>
      </c>
      <c r="H46" s="8" t="s">
        <v>526</v>
      </c>
      <c r="I46" s="8" t="s">
        <v>527</v>
      </c>
      <c r="J46" s="9" t="s">
        <v>528</v>
      </c>
    </row>
    <row r="47" spans="2:10" ht="57.75" customHeight="1" x14ac:dyDescent="0.2">
      <c r="B47" s="10"/>
      <c r="C47" s="1139" t="s">
        <v>3</v>
      </c>
      <c r="D47" s="1139"/>
      <c r="E47" s="1140"/>
      <c r="F47" s="11">
        <v>12.49</v>
      </c>
      <c r="G47" s="12">
        <v>12.57</v>
      </c>
      <c r="H47" s="12">
        <v>14.33</v>
      </c>
      <c r="I47" s="12">
        <v>16.38</v>
      </c>
      <c r="J47" s="13">
        <v>14.32</v>
      </c>
    </row>
    <row r="48" spans="2:10" ht="57.75" customHeight="1" x14ac:dyDescent="0.2">
      <c r="B48" s="14"/>
      <c r="C48" s="1141" t="s">
        <v>4</v>
      </c>
      <c r="D48" s="1141"/>
      <c r="E48" s="1142"/>
      <c r="F48" s="15">
        <v>4.6100000000000003</v>
      </c>
      <c r="G48" s="16">
        <v>6.82</v>
      </c>
      <c r="H48" s="16">
        <v>8.43</v>
      </c>
      <c r="I48" s="16">
        <v>7.9</v>
      </c>
      <c r="J48" s="17">
        <v>6.2</v>
      </c>
    </row>
    <row r="49" spans="2:10" ht="57.75" customHeight="1" thickBot="1" x14ac:dyDescent="0.25">
      <c r="B49" s="18"/>
      <c r="C49" s="1143" t="s">
        <v>5</v>
      </c>
      <c r="D49" s="1143"/>
      <c r="E49" s="1144"/>
      <c r="F49" s="19" t="s">
        <v>529</v>
      </c>
      <c r="G49" s="20">
        <v>2.44</v>
      </c>
      <c r="H49" s="20">
        <v>3.96</v>
      </c>
      <c r="I49" s="20">
        <v>1.03</v>
      </c>
      <c r="J49" s="21" t="s">
        <v>530</v>
      </c>
    </row>
    <row r="50" spans="2:10" ht="13" x14ac:dyDescent="0.2"/>
  </sheetData>
  <sheetProtection algorithmName="SHA-512" hashValue="Af84Yde2fkVAYUJSBwrQ5dlG+yxsESbtMrqIxDtpZ839iMLX818PqfGmm9duuIruTTw7rRikPW+6aoyfnuwi8g==" saltValue="9nlulfvk9X2pWhtWjsmOY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524</v>
      </c>
      <c r="G33" s="29" t="s">
        <v>525</v>
      </c>
      <c r="H33" s="29" t="s">
        <v>526</v>
      </c>
      <c r="I33" s="29" t="s">
        <v>527</v>
      </c>
      <c r="J33" s="30" t="s">
        <v>528</v>
      </c>
      <c r="K33" s="22"/>
      <c r="L33" s="22"/>
      <c r="M33" s="22"/>
      <c r="N33" s="22"/>
      <c r="O33" s="22"/>
      <c r="P33" s="22"/>
    </row>
    <row r="34" spans="1:16" ht="39" customHeight="1" x14ac:dyDescent="0.2">
      <c r="A34" s="22"/>
      <c r="B34" s="31"/>
      <c r="C34" s="1151" t="s">
        <v>531</v>
      </c>
      <c r="D34" s="1151"/>
      <c r="E34" s="1152"/>
      <c r="F34" s="32">
        <v>4.1399999999999997</v>
      </c>
      <c r="G34" s="33">
        <v>5.21</v>
      </c>
      <c r="H34" s="33">
        <v>5.27</v>
      </c>
      <c r="I34" s="33">
        <v>5.95</v>
      </c>
      <c r="J34" s="34">
        <v>6.66</v>
      </c>
      <c r="K34" s="22"/>
      <c r="L34" s="22"/>
      <c r="M34" s="22"/>
      <c r="N34" s="22"/>
      <c r="O34" s="22"/>
      <c r="P34" s="22"/>
    </row>
    <row r="35" spans="1:16" ht="39" customHeight="1" x14ac:dyDescent="0.2">
      <c r="A35" s="22"/>
      <c r="B35" s="35"/>
      <c r="C35" s="1145" t="s">
        <v>532</v>
      </c>
      <c r="D35" s="1146"/>
      <c r="E35" s="1147"/>
      <c r="F35" s="36">
        <v>4.5999999999999996</v>
      </c>
      <c r="G35" s="37">
        <v>6.82</v>
      </c>
      <c r="H35" s="37">
        <v>8.42</v>
      </c>
      <c r="I35" s="37">
        <v>7.9</v>
      </c>
      <c r="J35" s="38">
        <v>6.19</v>
      </c>
      <c r="K35" s="22"/>
      <c r="L35" s="22"/>
      <c r="M35" s="22"/>
      <c r="N35" s="22"/>
      <c r="O35" s="22"/>
      <c r="P35" s="22"/>
    </row>
    <row r="36" spans="1:16" ht="39" customHeight="1" x14ac:dyDescent="0.2">
      <c r="A36" s="22"/>
      <c r="B36" s="35"/>
      <c r="C36" s="1145" t="s">
        <v>533</v>
      </c>
      <c r="D36" s="1146"/>
      <c r="E36" s="1147"/>
      <c r="F36" s="36" t="s">
        <v>486</v>
      </c>
      <c r="G36" s="37">
        <v>1.1200000000000001</v>
      </c>
      <c r="H36" s="37">
        <v>1.85</v>
      </c>
      <c r="I36" s="37">
        <v>2.23</v>
      </c>
      <c r="J36" s="38">
        <v>2.68</v>
      </c>
      <c r="K36" s="22"/>
      <c r="L36" s="22"/>
      <c r="M36" s="22"/>
      <c r="N36" s="22"/>
      <c r="O36" s="22"/>
      <c r="P36" s="22"/>
    </row>
    <row r="37" spans="1:16" ht="39" customHeight="1" x14ac:dyDescent="0.2">
      <c r="A37" s="22"/>
      <c r="B37" s="35"/>
      <c r="C37" s="1145" t="s">
        <v>534</v>
      </c>
      <c r="D37" s="1146"/>
      <c r="E37" s="1147"/>
      <c r="F37" s="36">
        <v>0.22</v>
      </c>
      <c r="G37" s="37">
        <v>0.26</v>
      </c>
      <c r="H37" s="37">
        <v>0.28999999999999998</v>
      </c>
      <c r="I37" s="37">
        <v>0.32</v>
      </c>
      <c r="J37" s="38">
        <v>0.28000000000000003</v>
      </c>
      <c r="K37" s="22"/>
      <c r="L37" s="22"/>
      <c r="M37" s="22"/>
      <c r="N37" s="22"/>
      <c r="O37" s="22"/>
      <c r="P37" s="22"/>
    </row>
    <row r="38" spans="1:16" ht="39" customHeight="1" x14ac:dyDescent="0.2">
      <c r="A38" s="22"/>
      <c r="B38" s="35"/>
      <c r="C38" s="1145" t="s">
        <v>535</v>
      </c>
      <c r="D38" s="1146"/>
      <c r="E38" s="1147"/>
      <c r="F38" s="36">
        <v>0.41</v>
      </c>
      <c r="G38" s="37">
        <v>0.26</v>
      </c>
      <c r="H38" s="37">
        <v>0.15</v>
      </c>
      <c r="I38" s="37">
        <v>1.08</v>
      </c>
      <c r="J38" s="38">
        <v>0.24</v>
      </c>
      <c r="K38" s="22"/>
      <c r="L38" s="22"/>
      <c r="M38" s="22"/>
      <c r="N38" s="22"/>
      <c r="O38" s="22"/>
      <c r="P38" s="22"/>
    </row>
    <row r="39" spans="1:16" ht="39" customHeight="1" x14ac:dyDescent="0.2">
      <c r="A39" s="22"/>
      <c r="B39" s="35"/>
      <c r="C39" s="1145" t="s">
        <v>536</v>
      </c>
      <c r="D39" s="1146"/>
      <c r="E39" s="1147"/>
      <c r="F39" s="36">
        <v>0.03</v>
      </c>
      <c r="G39" s="37">
        <v>0.19</v>
      </c>
      <c r="H39" s="37">
        <v>0.22</v>
      </c>
      <c r="I39" s="37">
        <v>0.41</v>
      </c>
      <c r="J39" s="38">
        <v>0.19</v>
      </c>
      <c r="K39" s="22"/>
      <c r="L39" s="22"/>
      <c r="M39" s="22"/>
      <c r="N39" s="22"/>
      <c r="O39" s="22"/>
      <c r="P39" s="22"/>
    </row>
    <row r="40" spans="1:16" ht="39" customHeight="1" x14ac:dyDescent="0.2">
      <c r="A40" s="22"/>
      <c r="B40" s="35"/>
      <c r="C40" s="1145"/>
      <c r="D40" s="1146"/>
      <c r="E40" s="1147"/>
      <c r="F40" s="36"/>
      <c r="G40" s="37"/>
      <c r="H40" s="37"/>
      <c r="I40" s="37"/>
      <c r="J40" s="38"/>
      <c r="K40" s="22"/>
      <c r="L40" s="22"/>
      <c r="M40" s="22"/>
      <c r="N40" s="22"/>
      <c r="O40" s="22"/>
      <c r="P40" s="22"/>
    </row>
    <row r="41" spans="1:16" ht="39" customHeight="1" x14ac:dyDescent="0.2">
      <c r="A41" s="22"/>
      <c r="B41" s="35"/>
      <c r="C41" s="1145"/>
      <c r="D41" s="1146"/>
      <c r="E41" s="1147"/>
      <c r="F41" s="36"/>
      <c r="G41" s="37"/>
      <c r="H41" s="37"/>
      <c r="I41" s="37"/>
      <c r="J41" s="38"/>
      <c r="K41" s="22"/>
      <c r="L41" s="22"/>
      <c r="M41" s="22"/>
      <c r="N41" s="22"/>
      <c r="O41" s="22"/>
      <c r="P41" s="22"/>
    </row>
    <row r="42" spans="1:16" ht="39" customHeight="1" x14ac:dyDescent="0.2">
      <c r="A42" s="22"/>
      <c r="B42" s="39"/>
      <c r="C42" s="1145" t="s">
        <v>537</v>
      </c>
      <c r="D42" s="1146"/>
      <c r="E42" s="1147"/>
      <c r="F42" s="36" t="s">
        <v>538</v>
      </c>
      <c r="G42" s="37" t="s">
        <v>486</v>
      </c>
      <c r="H42" s="37" t="s">
        <v>486</v>
      </c>
      <c r="I42" s="37" t="s">
        <v>486</v>
      </c>
      <c r="J42" s="38" t="s">
        <v>486</v>
      </c>
      <c r="K42" s="22"/>
      <c r="L42" s="22"/>
      <c r="M42" s="22"/>
      <c r="N42" s="22"/>
      <c r="O42" s="22"/>
      <c r="P42" s="22"/>
    </row>
    <row r="43" spans="1:16" ht="39" customHeight="1" thickBot="1" x14ac:dyDescent="0.25">
      <c r="A43" s="22"/>
      <c r="B43" s="40"/>
      <c r="C43" s="1148" t="s">
        <v>539</v>
      </c>
      <c r="D43" s="1149"/>
      <c r="E43" s="1150"/>
      <c r="F43" s="41" t="s">
        <v>486</v>
      </c>
      <c r="G43" s="42" t="s">
        <v>486</v>
      </c>
      <c r="H43" s="42" t="s">
        <v>486</v>
      </c>
      <c r="I43" s="42" t="s">
        <v>486</v>
      </c>
      <c r="J43" s="43" t="s">
        <v>486</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UUkA6lTfrImE2BPyL6hGKwk+0rlngoYLTbzGE7ClyM8jWycF1zdT7r5pz18xm3QfluAWAIAsgSXU9qbRGqKGiA==" saltValue="ehjeUaNNJsJ85gr92FvTV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Normal="10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3">
      <c r="A44" s="48"/>
      <c r="B44" s="51" t="s">
        <v>8</v>
      </c>
      <c r="C44" s="52"/>
      <c r="D44" s="52"/>
      <c r="E44" s="53"/>
      <c r="F44" s="53"/>
      <c r="G44" s="53"/>
      <c r="H44" s="53"/>
      <c r="I44" s="53"/>
      <c r="J44" s="54" t="s">
        <v>2</v>
      </c>
      <c r="K44" s="55" t="s">
        <v>524</v>
      </c>
      <c r="L44" s="56" t="s">
        <v>525</v>
      </c>
      <c r="M44" s="56" t="s">
        <v>526</v>
      </c>
      <c r="N44" s="56" t="s">
        <v>527</v>
      </c>
      <c r="O44" s="57" t="s">
        <v>528</v>
      </c>
      <c r="P44" s="48"/>
      <c r="Q44" s="48"/>
      <c r="R44" s="48"/>
      <c r="S44" s="48"/>
      <c r="T44" s="48"/>
      <c r="U44" s="48"/>
    </row>
    <row r="45" spans="1:21" ht="30.75" customHeight="1" x14ac:dyDescent="0.2">
      <c r="A45" s="48"/>
      <c r="B45" s="1153" t="s">
        <v>9</v>
      </c>
      <c r="C45" s="1154"/>
      <c r="D45" s="58"/>
      <c r="E45" s="1159" t="s">
        <v>10</v>
      </c>
      <c r="F45" s="1159"/>
      <c r="G45" s="1159"/>
      <c r="H45" s="1159"/>
      <c r="I45" s="1159"/>
      <c r="J45" s="1160"/>
      <c r="K45" s="59">
        <v>625</v>
      </c>
      <c r="L45" s="60">
        <v>682</v>
      </c>
      <c r="M45" s="60">
        <v>737</v>
      </c>
      <c r="N45" s="60">
        <v>755</v>
      </c>
      <c r="O45" s="61">
        <v>766</v>
      </c>
      <c r="P45" s="48"/>
      <c r="Q45" s="48"/>
      <c r="R45" s="48"/>
      <c r="S45" s="48"/>
      <c r="T45" s="48"/>
      <c r="U45" s="48"/>
    </row>
    <row r="46" spans="1:21" ht="30.75" customHeight="1" x14ac:dyDescent="0.2">
      <c r="A46" s="48"/>
      <c r="B46" s="1155"/>
      <c r="C46" s="1156"/>
      <c r="D46" s="62"/>
      <c r="E46" s="1161" t="s">
        <v>11</v>
      </c>
      <c r="F46" s="1161"/>
      <c r="G46" s="1161"/>
      <c r="H46" s="1161"/>
      <c r="I46" s="1161"/>
      <c r="J46" s="1162"/>
      <c r="K46" s="63" t="s">
        <v>486</v>
      </c>
      <c r="L46" s="64" t="s">
        <v>486</v>
      </c>
      <c r="M46" s="64" t="s">
        <v>486</v>
      </c>
      <c r="N46" s="64" t="s">
        <v>486</v>
      </c>
      <c r="O46" s="65" t="s">
        <v>486</v>
      </c>
      <c r="P46" s="48"/>
      <c r="Q46" s="48"/>
      <c r="R46" s="48"/>
      <c r="S46" s="48"/>
      <c r="T46" s="48"/>
      <c r="U46" s="48"/>
    </row>
    <row r="47" spans="1:21" ht="30.75" customHeight="1" x14ac:dyDescent="0.2">
      <c r="A47" s="48"/>
      <c r="B47" s="1155"/>
      <c r="C47" s="1156"/>
      <c r="D47" s="62"/>
      <c r="E47" s="1161" t="s">
        <v>12</v>
      </c>
      <c r="F47" s="1161"/>
      <c r="G47" s="1161"/>
      <c r="H47" s="1161"/>
      <c r="I47" s="1161"/>
      <c r="J47" s="1162"/>
      <c r="K47" s="63" t="s">
        <v>486</v>
      </c>
      <c r="L47" s="64" t="s">
        <v>486</v>
      </c>
      <c r="M47" s="64" t="s">
        <v>486</v>
      </c>
      <c r="N47" s="64" t="s">
        <v>486</v>
      </c>
      <c r="O47" s="65" t="s">
        <v>486</v>
      </c>
      <c r="P47" s="48"/>
      <c r="Q47" s="48"/>
      <c r="R47" s="48"/>
      <c r="S47" s="48"/>
      <c r="T47" s="48"/>
      <c r="U47" s="48"/>
    </row>
    <row r="48" spans="1:21" ht="30.75" customHeight="1" x14ac:dyDescent="0.2">
      <c r="A48" s="48"/>
      <c r="B48" s="1155"/>
      <c r="C48" s="1156"/>
      <c r="D48" s="62"/>
      <c r="E48" s="1161" t="s">
        <v>13</v>
      </c>
      <c r="F48" s="1161"/>
      <c r="G48" s="1161"/>
      <c r="H48" s="1161"/>
      <c r="I48" s="1161"/>
      <c r="J48" s="1162"/>
      <c r="K48" s="63">
        <v>368</v>
      </c>
      <c r="L48" s="64">
        <v>224</v>
      </c>
      <c r="M48" s="64">
        <v>191</v>
      </c>
      <c r="N48" s="64">
        <v>169</v>
      </c>
      <c r="O48" s="65">
        <v>168</v>
      </c>
      <c r="P48" s="48"/>
      <c r="Q48" s="48"/>
      <c r="R48" s="48"/>
      <c r="S48" s="48"/>
      <c r="T48" s="48"/>
      <c r="U48" s="48"/>
    </row>
    <row r="49" spans="1:21" ht="30.75" customHeight="1" x14ac:dyDescent="0.2">
      <c r="A49" s="48"/>
      <c r="B49" s="1155"/>
      <c r="C49" s="1156"/>
      <c r="D49" s="62"/>
      <c r="E49" s="1161" t="s">
        <v>14</v>
      </c>
      <c r="F49" s="1161"/>
      <c r="G49" s="1161"/>
      <c r="H49" s="1161"/>
      <c r="I49" s="1161"/>
      <c r="J49" s="1162"/>
      <c r="K49" s="63" t="s">
        <v>486</v>
      </c>
      <c r="L49" s="64" t="s">
        <v>486</v>
      </c>
      <c r="M49" s="64" t="s">
        <v>486</v>
      </c>
      <c r="N49" s="64">
        <v>1</v>
      </c>
      <c r="O49" s="65">
        <v>2</v>
      </c>
      <c r="P49" s="48"/>
      <c r="Q49" s="48"/>
      <c r="R49" s="48"/>
      <c r="S49" s="48"/>
      <c r="T49" s="48"/>
      <c r="U49" s="48"/>
    </row>
    <row r="50" spans="1:21" ht="30.75" customHeight="1" x14ac:dyDescent="0.2">
      <c r="A50" s="48"/>
      <c r="B50" s="1155"/>
      <c r="C50" s="1156"/>
      <c r="D50" s="62"/>
      <c r="E50" s="1161" t="s">
        <v>15</v>
      </c>
      <c r="F50" s="1161"/>
      <c r="G50" s="1161"/>
      <c r="H50" s="1161"/>
      <c r="I50" s="1161"/>
      <c r="J50" s="1162"/>
      <c r="K50" s="63">
        <v>4</v>
      </c>
      <c r="L50" s="64" t="s">
        <v>486</v>
      </c>
      <c r="M50" s="64" t="s">
        <v>486</v>
      </c>
      <c r="N50" s="64" t="s">
        <v>486</v>
      </c>
      <c r="O50" s="65" t="s">
        <v>486</v>
      </c>
      <c r="P50" s="48"/>
      <c r="Q50" s="48"/>
      <c r="R50" s="48"/>
      <c r="S50" s="48"/>
      <c r="T50" s="48"/>
      <c r="U50" s="48"/>
    </row>
    <row r="51" spans="1:21" ht="30.75" customHeight="1" x14ac:dyDescent="0.2">
      <c r="A51" s="48"/>
      <c r="B51" s="1157"/>
      <c r="C51" s="1158"/>
      <c r="D51" s="66"/>
      <c r="E51" s="1161" t="s">
        <v>16</v>
      </c>
      <c r="F51" s="1161"/>
      <c r="G51" s="1161"/>
      <c r="H51" s="1161"/>
      <c r="I51" s="1161"/>
      <c r="J51" s="1162"/>
      <c r="K51" s="63" t="s">
        <v>486</v>
      </c>
      <c r="L51" s="64" t="s">
        <v>486</v>
      </c>
      <c r="M51" s="64" t="s">
        <v>486</v>
      </c>
      <c r="N51" s="64" t="s">
        <v>486</v>
      </c>
      <c r="O51" s="65" t="s">
        <v>486</v>
      </c>
      <c r="P51" s="48"/>
      <c r="Q51" s="48"/>
      <c r="R51" s="48"/>
      <c r="S51" s="48"/>
      <c r="T51" s="48"/>
      <c r="U51" s="48"/>
    </row>
    <row r="52" spans="1:21" ht="30.75" customHeight="1" x14ac:dyDescent="0.2">
      <c r="A52" s="48"/>
      <c r="B52" s="1163" t="s">
        <v>17</v>
      </c>
      <c r="C52" s="1164"/>
      <c r="D52" s="66"/>
      <c r="E52" s="1161" t="s">
        <v>18</v>
      </c>
      <c r="F52" s="1161"/>
      <c r="G52" s="1161"/>
      <c r="H52" s="1161"/>
      <c r="I52" s="1161"/>
      <c r="J52" s="1162"/>
      <c r="K52" s="63">
        <v>1158</v>
      </c>
      <c r="L52" s="64">
        <v>966</v>
      </c>
      <c r="M52" s="64">
        <v>905</v>
      </c>
      <c r="N52" s="64">
        <v>852</v>
      </c>
      <c r="O52" s="65">
        <v>824</v>
      </c>
      <c r="P52" s="48"/>
      <c r="Q52" s="48"/>
      <c r="R52" s="48"/>
      <c r="S52" s="48"/>
      <c r="T52" s="48"/>
      <c r="U52" s="48"/>
    </row>
    <row r="53" spans="1:21" ht="30.75" customHeight="1" thickBot="1" x14ac:dyDescent="0.25">
      <c r="A53" s="48"/>
      <c r="B53" s="1165" t="s">
        <v>19</v>
      </c>
      <c r="C53" s="1166"/>
      <c r="D53" s="67"/>
      <c r="E53" s="1167" t="s">
        <v>20</v>
      </c>
      <c r="F53" s="1167"/>
      <c r="G53" s="1167"/>
      <c r="H53" s="1167"/>
      <c r="I53" s="1167"/>
      <c r="J53" s="1168"/>
      <c r="K53" s="68">
        <v>-161</v>
      </c>
      <c r="L53" s="69">
        <v>-60</v>
      </c>
      <c r="M53" s="69">
        <v>23</v>
      </c>
      <c r="N53" s="69">
        <v>73</v>
      </c>
      <c r="O53" s="70">
        <v>112</v>
      </c>
      <c r="P53" s="48"/>
      <c r="Q53" s="48"/>
      <c r="R53" s="48"/>
      <c r="S53" s="48"/>
      <c r="T53" s="48"/>
      <c r="U53" s="48"/>
    </row>
    <row r="54" spans="1:21" ht="24" customHeight="1" x14ac:dyDescent="0.2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3">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3">
      <c r="A57" s="48"/>
      <c r="B57" s="76"/>
      <c r="C57" s="77"/>
      <c r="D57" s="77"/>
      <c r="E57" s="78"/>
      <c r="F57" s="78"/>
      <c r="G57" s="78"/>
      <c r="H57" s="78"/>
      <c r="I57" s="78"/>
      <c r="J57" s="79" t="s">
        <v>2</v>
      </c>
      <c r="K57" s="80" t="s">
        <v>540</v>
      </c>
      <c r="L57" s="81" t="s">
        <v>541</v>
      </c>
      <c r="M57" s="81" t="s">
        <v>542</v>
      </c>
      <c r="N57" s="81" t="s">
        <v>543</v>
      </c>
      <c r="O57" s="82" t="s">
        <v>544</v>
      </c>
      <c r="P57" s="48"/>
      <c r="Q57" s="48"/>
      <c r="R57" s="48"/>
      <c r="S57" s="48"/>
      <c r="T57" s="48"/>
      <c r="U57" s="48"/>
    </row>
    <row r="58" spans="1:21" ht="31.5" customHeight="1" x14ac:dyDescent="0.2">
      <c r="B58" s="1169" t="s">
        <v>24</v>
      </c>
      <c r="C58" s="1170"/>
      <c r="D58" s="1175" t="s">
        <v>25</v>
      </c>
      <c r="E58" s="1176"/>
      <c r="F58" s="1176"/>
      <c r="G58" s="1176"/>
      <c r="H58" s="1176"/>
      <c r="I58" s="1176"/>
      <c r="J58" s="1177"/>
      <c r="K58" s="83"/>
      <c r="L58" s="84"/>
      <c r="M58" s="84"/>
      <c r="N58" s="84"/>
      <c r="O58" s="85"/>
    </row>
    <row r="59" spans="1:21" ht="31.5" customHeight="1" x14ac:dyDescent="0.2">
      <c r="B59" s="1171"/>
      <c r="C59" s="1172"/>
      <c r="D59" s="1178" t="s">
        <v>26</v>
      </c>
      <c r="E59" s="1179"/>
      <c r="F59" s="1179"/>
      <c r="G59" s="1179"/>
      <c r="H59" s="1179"/>
      <c r="I59" s="1179"/>
      <c r="J59" s="1180"/>
      <c r="K59" s="86"/>
      <c r="L59" s="87"/>
      <c r="M59" s="87"/>
      <c r="N59" s="87"/>
      <c r="O59" s="88"/>
    </row>
    <row r="60" spans="1:21" ht="31.5" customHeight="1" thickBot="1" x14ac:dyDescent="0.25">
      <c r="B60" s="1173"/>
      <c r="C60" s="1174"/>
      <c r="D60" s="1181" t="s">
        <v>27</v>
      </c>
      <c r="E60" s="1182"/>
      <c r="F60" s="1182"/>
      <c r="G60" s="1182"/>
      <c r="H60" s="1182"/>
      <c r="I60" s="1182"/>
      <c r="J60" s="1183"/>
      <c r="K60" s="89"/>
      <c r="L60" s="90"/>
      <c r="M60" s="90"/>
      <c r="N60" s="90"/>
      <c r="O60" s="91"/>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UC5bHDqf/qhsuy8aUX8heDNGgwfMz99WWYaM/ZlF1LSeoX4LCn+b3JGakbrS3MxGb/lk4v/d3fWwXtnrKSfYqA==" saltValue="MVqOgLAPHSpl8oD3+gbvE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328125" style="96" customWidth="1"/>
    <col min="2" max="3" width="12.6328125" style="96" customWidth="1"/>
    <col min="4" max="4" width="11.6328125" style="96" customWidth="1"/>
    <col min="5" max="8" width="10.36328125" style="96" customWidth="1"/>
    <col min="9" max="13" width="16.36328125" style="96" customWidth="1"/>
    <col min="14" max="19" width="12.63281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3">
      <c r="B40" s="98" t="s">
        <v>8</v>
      </c>
      <c r="C40" s="99"/>
      <c r="D40" s="99"/>
      <c r="E40" s="100"/>
      <c r="F40" s="100"/>
      <c r="G40" s="100"/>
      <c r="H40" s="101" t="s">
        <v>2</v>
      </c>
      <c r="I40" s="102" t="s">
        <v>524</v>
      </c>
      <c r="J40" s="103" t="s">
        <v>525</v>
      </c>
      <c r="K40" s="103" t="s">
        <v>526</v>
      </c>
      <c r="L40" s="103" t="s">
        <v>527</v>
      </c>
      <c r="M40" s="104" t="s">
        <v>528</v>
      </c>
    </row>
    <row r="41" spans="2:13" ht="27.75" customHeight="1" x14ac:dyDescent="0.2">
      <c r="B41" s="1184" t="s">
        <v>30</v>
      </c>
      <c r="C41" s="1185"/>
      <c r="D41" s="105"/>
      <c r="E41" s="1190" t="s">
        <v>31</v>
      </c>
      <c r="F41" s="1190"/>
      <c r="G41" s="1190"/>
      <c r="H41" s="1191"/>
      <c r="I41" s="355">
        <v>6591</v>
      </c>
      <c r="J41" s="356">
        <v>6760</v>
      </c>
      <c r="K41" s="356">
        <v>6689</v>
      </c>
      <c r="L41" s="356">
        <v>6340</v>
      </c>
      <c r="M41" s="357">
        <v>5991</v>
      </c>
    </row>
    <row r="42" spans="2:13" ht="27.75" customHeight="1" x14ac:dyDescent="0.2">
      <c r="B42" s="1186"/>
      <c r="C42" s="1187"/>
      <c r="D42" s="106"/>
      <c r="E42" s="1192" t="s">
        <v>32</v>
      </c>
      <c r="F42" s="1192"/>
      <c r="G42" s="1192"/>
      <c r="H42" s="1193"/>
      <c r="I42" s="358">
        <v>66</v>
      </c>
      <c r="J42" s="359">
        <v>163</v>
      </c>
      <c r="K42" s="359">
        <v>59</v>
      </c>
      <c r="L42" s="359">
        <v>9</v>
      </c>
      <c r="M42" s="360">
        <v>9</v>
      </c>
    </row>
    <row r="43" spans="2:13" ht="27.75" customHeight="1" x14ac:dyDescent="0.2">
      <c r="B43" s="1186"/>
      <c r="C43" s="1187"/>
      <c r="D43" s="106"/>
      <c r="E43" s="1192" t="s">
        <v>33</v>
      </c>
      <c r="F43" s="1192"/>
      <c r="G43" s="1192"/>
      <c r="H43" s="1193"/>
      <c r="I43" s="358">
        <v>4216</v>
      </c>
      <c r="J43" s="359">
        <v>3497</v>
      </c>
      <c r="K43" s="359">
        <v>2777</v>
      </c>
      <c r="L43" s="359">
        <v>1982</v>
      </c>
      <c r="M43" s="360">
        <v>1672</v>
      </c>
    </row>
    <row r="44" spans="2:13" ht="27.75" customHeight="1" x14ac:dyDescent="0.2">
      <c r="B44" s="1186"/>
      <c r="C44" s="1187"/>
      <c r="D44" s="106"/>
      <c r="E44" s="1192" t="s">
        <v>34</v>
      </c>
      <c r="F44" s="1192"/>
      <c r="G44" s="1192"/>
      <c r="H44" s="1193"/>
      <c r="I44" s="358" t="s">
        <v>486</v>
      </c>
      <c r="J44" s="359">
        <v>123</v>
      </c>
      <c r="K44" s="359">
        <v>145</v>
      </c>
      <c r="L44" s="359">
        <v>333</v>
      </c>
      <c r="M44" s="360">
        <v>818</v>
      </c>
    </row>
    <row r="45" spans="2:13" ht="27.75" customHeight="1" x14ac:dyDescent="0.2">
      <c r="B45" s="1186"/>
      <c r="C45" s="1187"/>
      <c r="D45" s="106"/>
      <c r="E45" s="1192" t="s">
        <v>35</v>
      </c>
      <c r="F45" s="1192"/>
      <c r="G45" s="1192"/>
      <c r="H45" s="1193"/>
      <c r="I45" s="358">
        <v>1400</v>
      </c>
      <c r="J45" s="359">
        <v>1288</v>
      </c>
      <c r="K45" s="359">
        <v>1317</v>
      </c>
      <c r="L45" s="359">
        <v>1242</v>
      </c>
      <c r="M45" s="360">
        <v>1215</v>
      </c>
    </row>
    <row r="46" spans="2:13" ht="27.75" customHeight="1" x14ac:dyDescent="0.2">
      <c r="B46" s="1186"/>
      <c r="C46" s="1187"/>
      <c r="D46" s="107"/>
      <c r="E46" s="1192" t="s">
        <v>36</v>
      </c>
      <c r="F46" s="1192"/>
      <c r="G46" s="1192"/>
      <c r="H46" s="1193"/>
      <c r="I46" s="358" t="s">
        <v>486</v>
      </c>
      <c r="J46" s="359" t="s">
        <v>486</v>
      </c>
      <c r="K46" s="359" t="s">
        <v>486</v>
      </c>
      <c r="L46" s="359" t="s">
        <v>486</v>
      </c>
      <c r="M46" s="360" t="s">
        <v>486</v>
      </c>
    </row>
    <row r="47" spans="2:13" ht="27.75" customHeight="1" x14ac:dyDescent="0.2">
      <c r="B47" s="1186"/>
      <c r="C47" s="1187"/>
      <c r="D47" s="108"/>
      <c r="E47" s="1194" t="s">
        <v>37</v>
      </c>
      <c r="F47" s="1195"/>
      <c r="G47" s="1195"/>
      <c r="H47" s="1196"/>
      <c r="I47" s="358" t="s">
        <v>486</v>
      </c>
      <c r="J47" s="359" t="s">
        <v>486</v>
      </c>
      <c r="K47" s="359" t="s">
        <v>486</v>
      </c>
      <c r="L47" s="359" t="s">
        <v>486</v>
      </c>
      <c r="M47" s="360" t="s">
        <v>486</v>
      </c>
    </row>
    <row r="48" spans="2:13" ht="27.75" customHeight="1" x14ac:dyDescent="0.2">
      <c r="B48" s="1186"/>
      <c r="C48" s="1187"/>
      <c r="D48" s="106"/>
      <c r="E48" s="1192" t="s">
        <v>38</v>
      </c>
      <c r="F48" s="1192"/>
      <c r="G48" s="1192"/>
      <c r="H48" s="1193"/>
      <c r="I48" s="358" t="s">
        <v>486</v>
      </c>
      <c r="J48" s="359" t="s">
        <v>486</v>
      </c>
      <c r="K48" s="359" t="s">
        <v>486</v>
      </c>
      <c r="L48" s="359" t="s">
        <v>486</v>
      </c>
      <c r="M48" s="360" t="s">
        <v>486</v>
      </c>
    </row>
    <row r="49" spans="2:13" ht="27.75" customHeight="1" x14ac:dyDescent="0.2">
      <c r="B49" s="1188"/>
      <c r="C49" s="1189"/>
      <c r="D49" s="106"/>
      <c r="E49" s="1192" t="s">
        <v>39</v>
      </c>
      <c r="F49" s="1192"/>
      <c r="G49" s="1192"/>
      <c r="H49" s="1193"/>
      <c r="I49" s="358" t="s">
        <v>486</v>
      </c>
      <c r="J49" s="359" t="s">
        <v>486</v>
      </c>
      <c r="K49" s="359" t="s">
        <v>486</v>
      </c>
      <c r="L49" s="359" t="s">
        <v>486</v>
      </c>
      <c r="M49" s="360" t="s">
        <v>486</v>
      </c>
    </row>
    <row r="50" spans="2:13" ht="27.75" customHeight="1" x14ac:dyDescent="0.2">
      <c r="B50" s="1197" t="s">
        <v>40</v>
      </c>
      <c r="C50" s="1198"/>
      <c r="D50" s="109"/>
      <c r="E50" s="1192" t="s">
        <v>41</v>
      </c>
      <c r="F50" s="1192"/>
      <c r="G50" s="1192"/>
      <c r="H50" s="1193"/>
      <c r="I50" s="358">
        <v>2314</v>
      </c>
      <c r="J50" s="359">
        <v>2407</v>
      </c>
      <c r="K50" s="359">
        <v>3109</v>
      </c>
      <c r="L50" s="359">
        <v>3306</v>
      </c>
      <c r="M50" s="360">
        <v>2976</v>
      </c>
    </row>
    <row r="51" spans="2:13" ht="27.75" customHeight="1" x14ac:dyDescent="0.2">
      <c r="B51" s="1186"/>
      <c r="C51" s="1187"/>
      <c r="D51" s="106"/>
      <c r="E51" s="1192" t="s">
        <v>42</v>
      </c>
      <c r="F51" s="1192"/>
      <c r="G51" s="1192"/>
      <c r="H51" s="1193"/>
      <c r="I51" s="358">
        <v>4275</v>
      </c>
      <c r="J51" s="359">
        <v>3582</v>
      </c>
      <c r="K51" s="359">
        <v>2876</v>
      </c>
      <c r="L51" s="359">
        <v>2092</v>
      </c>
      <c r="M51" s="360">
        <v>1783</v>
      </c>
    </row>
    <row r="52" spans="2:13" ht="27.75" customHeight="1" x14ac:dyDescent="0.2">
      <c r="B52" s="1188"/>
      <c r="C52" s="1189"/>
      <c r="D52" s="106"/>
      <c r="E52" s="1192" t="s">
        <v>43</v>
      </c>
      <c r="F52" s="1192"/>
      <c r="G52" s="1192"/>
      <c r="H52" s="1193"/>
      <c r="I52" s="358">
        <v>6972</v>
      </c>
      <c r="J52" s="359">
        <v>6764</v>
      </c>
      <c r="K52" s="359">
        <v>6521</v>
      </c>
      <c r="L52" s="359">
        <v>6098</v>
      </c>
      <c r="M52" s="360">
        <v>5763</v>
      </c>
    </row>
    <row r="53" spans="2:13" ht="27.75" customHeight="1" thickBot="1" x14ac:dyDescent="0.25">
      <c r="B53" s="1199" t="s">
        <v>19</v>
      </c>
      <c r="C53" s="1200"/>
      <c r="D53" s="110"/>
      <c r="E53" s="1201" t="s">
        <v>44</v>
      </c>
      <c r="F53" s="1201"/>
      <c r="G53" s="1201"/>
      <c r="H53" s="1202"/>
      <c r="I53" s="361">
        <v>-1288</v>
      </c>
      <c r="J53" s="362">
        <v>-920</v>
      </c>
      <c r="K53" s="362">
        <v>-1519</v>
      </c>
      <c r="L53" s="362">
        <v>-1591</v>
      </c>
      <c r="M53" s="363">
        <v>-818</v>
      </c>
    </row>
    <row r="54" spans="2:13" ht="27.75" customHeight="1" x14ac:dyDescent="0.25">
      <c r="B54" s="111"/>
      <c r="C54" s="112"/>
      <c r="D54" s="112"/>
      <c r="E54" s="113"/>
      <c r="F54" s="113"/>
      <c r="G54" s="113"/>
      <c r="H54" s="113"/>
      <c r="I54" s="114"/>
      <c r="J54" s="114"/>
      <c r="K54" s="114"/>
      <c r="L54" s="114"/>
      <c r="M54" s="114"/>
    </row>
    <row r="55" spans="2:13" ht="13" x14ac:dyDescent="0.2"/>
  </sheetData>
  <sheetProtection algorithmName="SHA-512" hashValue="pZXt/Pexr5rEsewSnlOmIGL42cRNRxczH4RMgEWu0D045VOO5h63weqKUF3zvvK2cSepttq/et3cdknON7URfA==" saltValue="Sqs24uHGRG6lgeg1dTmsr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13.5" customHeight="1" zeroHeight="1" x14ac:dyDescent="0.2"/>
  <cols>
    <col min="1" max="1" width="8.1796875" style="1" customWidth="1"/>
    <col min="2" max="2" width="16.36328125" style="1" customWidth="1"/>
    <col min="3" max="5" width="26.1796875" style="1" customWidth="1"/>
    <col min="6" max="8" width="24.179687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5" t="s">
        <v>45</v>
      </c>
    </row>
    <row r="54" spans="2:8" ht="29.25" customHeight="1" thickBot="1" x14ac:dyDescent="0.35">
      <c r="B54" s="116" t="s">
        <v>1</v>
      </c>
      <c r="C54" s="117"/>
      <c r="D54" s="117"/>
      <c r="E54" s="118" t="s">
        <v>2</v>
      </c>
      <c r="F54" s="119" t="s">
        <v>526</v>
      </c>
      <c r="G54" s="119" t="s">
        <v>527</v>
      </c>
      <c r="H54" s="120" t="s">
        <v>528</v>
      </c>
    </row>
    <row r="55" spans="2:8" ht="52.5" customHeight="1" x14ac:dyDescent="0.2">
      <c r="B55" s="121"/>
      <c r="C55" s="1211" t="s">
        <v>46</v>
      </c>
      <c r="D55" s="1211"/>
      <c r="E55" s="1212"/>
      <c r="F55" s="122">
        <v>1281</v>
      </c>
      <c r="G55" s="122">
        <v>1433</v>
      </c>
      <c r="H55" s="123">
        <v>1290</v>
      </c>
    </row>
    <row r="56" spans="2:8" ht="52.5" customHeight="1" x14ac:dyDescent="0.2">
      <c r="B56" s="124"/>
      <c r="C56" s="1213" t="s">
        <v>47</v>
      </c>
      <c r="D56" s="1213"/>
      <c r="E56" s="1214"/>
      <c r="F56" s="125" t="s">
        <v>486</v>
      </c>
      <c r="G56" s="125" t="s">
        <v>486</v>
      </c>
      <c r="H56" s="126" t="s">
        <v>486</v>
      </c>
    </row>
    <row r="57" spans="2:8" ht="53.25" customHeight="1" x14ac:dyDescent="0.2">
      <c r="B57" s="124"/>
      <c r="C57" s="1215" t="s">
        <v>48</v>
      </c>
      <c r="D57" s="1215"/>
      <c r="E57" s="1216"/>
      <c r="F57" s="127">
        <v>1427</v>
      </c>
      <c r="G57" s="127">
        <v>1533</v>
      </c>
      <c r="H57" s="128">
        <v>1383</v>
      </c>
    </row>
    <row r="58" spans="2:8" ht="45.75" customHeight="1" x14ac:dyDescent="0.2">
      <c r="B58" s="129"/>
      <c r="C58" s="1203" t="s">
        <v>553</v>
      </c>
      <c r="D58" s="1204"/>
      <c r="E58" s="1205"/>
      <c r="F58" s="130">
        <v>1163</v>
      </c>
      <c r="G58" s="130">
        <v>1213</v>
      </c>
      <c r="H58" s="131">
        <v>1157</v>
      </c>
    </row>
    <row r="59" spans="2:8" ht="45.75" customHeight="1" x14ac:dyDescent="0.2">
      <c r="B59" s="129"/>
      <c r="C59" s="1203" t="s">
        <v>554</v>
      </c>
      <c r="D59" s="1204"/>
      <c r="E59" s="1205"/>
      <c r="F59" s="130">
        <v>104</v>
      </c>
      <c r="G59" s="130">
        <v>117</v>
      </c>
      <c r="H59" s="131">
        <v>114</v>
      </c>
    </row>
    <row r="60" spans="2:8" ht="45.75" customHeight="1" x14ac:dyDescent="0.2">
      <c r="B60" s="129"/>
      <c r="C60" s="1203" t="s">
        <v>555</v>
      </c>
      <c r="D60" s="1204"/>
      <c r="E60" s="1205"/>
      <c r="F60" s="130">
        <v>101</v>
      </c>
      <c r="G60" s="130">
        <v>104</v>
      </c>
      <c r="H60" s="131">
        <v>104</v>
      </c>
    </row>
    <row r="61" spans="2:8" ht="45.75" customHeight="1" x14ac:dyDescent="0.2">
      <c r="B61" s="129"/>
      <c r="C61" s="1203" t="s">
        <v>556</v>
      </c>
      <c r="D61" s="1204"/>
      <c r="E61" s="1205"/>
      <c r="F61" s="130">
        <v>59</v>
      </c>
      <c r="G61" s="130">
        <v>99</v>
      </c>
      <c r="H61" s="131">
        <v>9</v>
      </c>
    </row>
    <row r="62" spans="2:8" ht="45.75" customHeight="1" thickBot="1" x14ac:dyDescent="0.25">
      <c r="B62" s="132"/>
      <c r="C62" s="1206"/>
      <c r="D62" s="1207"/>
      <c r="E62" s="1208"/>
      <c r="F62" s="133"/>
      <c r="G62" s="133"/>
      <c r="H62" s="134"/>
    </row>
    <row r="63" spans="2:8" ht="52.5" customHeight="1" thickBot="1" x14ac:dyDescent="0.25">
      <c r="B63" s="135"/>
      <c r="C63" s="1209" t="s">
        <v>49</v>
      </c>
      <c r="D63" s="1209"/>
      <c r="E63" s="1210"/>
      <c r="F63" s="136">
        <v>2709</v>
      </c>
      <c r="G63" s="136">
        <v>2967</v>
      </c>
      <c r="H63" s="137">
        <v>2673</v>
      </c>
    </row>
    <row r="64" spans="2:8" ht="13" x14ac:dyDescent="0.2"/>
  </sheetData>
  <sheetProtection algorithmName="SHA-512" hashValue="EcN/Mdq2clRcyJBtK8dSOkn7eAljQ7sPdLMJwzmBsN7s3pj+XgdlP5ftJMUItR7lGYIY5rxmc+M4/D5z9UW6Jw==" saltValue="WCbRvSeIq4nSetoxz2NkO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zoomScaleNormal="100" workbookViewId="0"/>
  </sheetViews>
  <sheetFormatPr defaultColWidth="11.08984375" defaultRowHeight="13" x14ac:dyDescent="0.2"/>
  <cols>
    <col min="1" max="1" width="45.90625" style="144" customWidth="1"/>
    <col min="2" max="8" width="13.36328125" style="144" customWidth="1"/>
    <col min="9" max="16384" width="11.08984375" style="144"/>
  </cols>
  <sheetData>
    <row r="1" spans="1:8" x14ac:dyDescent="0.2">
      <c r="A1" s="138"/>
      <c r="B1" s="139"/>
      <c r="C1" s="140"/>
      <c r="D1" s="141"/>
      <c r="E1" s="142"/>
      <c r="F1" s="142"/>
      <c r="G1" s="142"/>
      <c r="H1" s="143"/>
    </row>
    <row r="2" spans="1:8" x14ac:dyDescent="0.2">
      <c r="A2" s="145"/>
      <c r="B2" s="146"/>
      <c r="C2" s="147"/>
      <c r="D2" s="148" t="s">
        <v>50</v>
      </c>
      <c r="E2" s="149"/>
      <c r="F2" s="150" t="s">
        <v>523</v>
      </c>
      <c r="G2" s="151"/>
      <c r="H2" s="152"/>
    </row>
    <row r="3" spans="1:8" x14ac:dyDescent="0.2">
      <c r="A3" s="148" t="s">
        <v>516</v>
      </c>
      <c r="B3" s="153"/>
      <c r="C3" s="154"/>
      <c r="D3" s="155">
        <v>20340</v>
      </c>
      <c r="E3" s="156"/>
      <c r="F3" s="157">
        <v>59119</v>
      </c>
      <c r="G3" s="158"/>
      <c r="H3" s="159"/>
    </row>
    <row r="4" spans="1:8" x14ac:dyDescent="0.2">
      <c r="A4" s="160"/>
      <c r="B4" s="161"/>
      <c r="C4" s="162"/>
      <c r="D4" s="163">
        <v>18231</v>
      </c>
      <c r="E4" s="164"/>
      <c r="F4" s="165">
        <v>29900</v>
      </c>
      <c r="G4" s="166"/>
      <c r="H4" s="167"/>
    </row>
    <row r="5" spans="1:8" x14ac:dyDescent="0.2">
      <c r="A5" s="148" t="s">
        <v>518</v>
      </c>
      <c r="B5" s="153"/>
      <c r="C5" s="154"/>
      <c r="D5" s="155">
        <v>20455</v>
      </c>
      <c r="E5" s="156"/>
      <c r="F5" s="157">
        <v>53895</v>
      </c>
      <c r="G5" s="158"/>
      <c r="H5" s="159"/>
    </row>
    <row r="6" spans="1:8" x14ac:dyDescent="0.2">
      <c r="A6" s="160"/>
      <c r="B6" s="161"/>
      <c r="C6" s="162"/>
      <c r="D6" s="163">
        <v>15477</v>
      </c>
      <c r="E6" s="164"/>
      <c r="F6" s="165">
        <v>31224</v>
      </c>
      <c r="G6" s="166"/>
      <c r="H6" s="167"/>
    </row>
    <row r="7" spans="1:8" x14ac:dyDescent="0.2">
      <c r="A7" s="148" t="s">
        <v>519</v>
      </c>
      <c r="B7" s="153"/>
      <c r="C7" s="154"/>
      <c r="D7" s="155">
        <v>21206</v>
      </c>
      <c r="E7" s="156"/>
      <c r="F7" s="157">
        <v>56181</v>
      </c>
      <c r="G7" s="158"/>
      <c r="H7" s="159"/>
    </row>
    <row r="8" spans="1:8" x14ac:dyDescent="0.2">
      <c r="A8" s="160"/>
      <c r="B8" s="161"/>
      <c r="C8" s="162"/>
      <c r="D8" s="163">
        <v>12108</v>
      </c>
      <c r="E8" s="164"/>
      <c r="F8" s="165">
        <v>32039</v>
      </c>
      <c r="G8" s="166"/>
      <c r="H8" s="167"/>
    </row>
    <row r="9" spans="1:8" x14ac:dyDescent="0.2">
      <c r="A9" s="148" t="s">
        <v>520</v>
      </c>
      <c r="B9" s="153"/>
      <c r="C9" s="154"/>
      <c r="D9" s="155">
        <v>17383</v>
      </c>
      <c r="E9" s="156"/>
      <c r="F9" s="157">
        <v>47730</v>
      </c>
      <c r="G9" s="158"/>
      <c r="H9" s="159"/>
    </row>
    <row r="10" spans="1:8" x14ac:dyDescent="0.2">
      <c r="A10" s="160"/>
      <c r="B10" s="161"/>
      <c r="C10" s="162"/>
      <c r="D10" s="163">
        <v>12826</v>
      </c>
      <c r="E10" s="164"/>
      <c r="F10" s="165">
        <v>26378</v>
      </c>
      <c r="G10" s="166"/>
      <c r="H10" s="167"/>
    </row>
    <row r="11" spans="1:8" x14ac:dyDescent="0.2">
      <c r="A11" s="148" t="s">
        <v>521</v>
      </c>
      <c r="B11" s="153"/>
      <c r="C11" s="154"/>
      <c r="D11" s="155">
        <v>22805</v>
      </c>
      <c r="E11" s="156"/>
      <c r="F11" s="157">
        <v>61921</v>
      </c>
      <c r="G11" s="158"/>
      <c r="H11" s="159"/>
    </row>
    <row r="12" spans="1:8" x14ac:dyDescent="0.2">
      <c r="A12" s="160"/>
      <c r="B12" s="161"/>
      <c r="C12" s="168"/>
      <c r="D12" s="163">
        <v>20124</v>
      </c>
      <c r="E12" s="164"/>
      <c r="F12" s="165">
        <v>34719</v>
      </c>
      <c r="G12" s="166"/>
      <c r="H12" s="167"/>
    </row>
    <row r="13" spans="1:8" x14ac:dyDescent="0.2">
      <c r="A13" s="148"/>
      <c r="B13" s="153"/>
      <c r="C13" s="169"/>
      <c r="D13" s="170">
        <v>20438</v>
      </c>
      <c r="E13" s="171"/>
      <c r="F13" s="172">
        <v>55769</v>
      </c>
      <c r="G13" s="173"/>
      <c r="H13" s="159"/>
    </row>
    <row r="14" spans="1:8" x14ac:dyDescent="0.2">
      <c r="A14" s="160"/>
      <c r="B14" s="161"/>
      <c r="C14" s="162"/>
      <c r="D14" s="163">
        <v>15753</v>
      </c>
      <c r="E14" s="164"/>
      <c r="F14" s="165">
        <v>30852</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4.6100000000000003</v>
      </c>
      <c r="C19" s="174">
        <f>ROUND(VALUE(SUBSTITUTE(実質収支比率等に係る経年分析!G$48,"▲","-")),2)</f>
        <v>6.82</v>
      </c>
      <c r="D19" s="174">
        <f>ROUND(VALUE(SUBSTITUTE(実質収支比率等に係る経年分析!H$48,"▲","-")),2)</f>
        <v>8.43</v>
      </c>
      <c r="E19" s="174">
        <f>ROUND(VALUE(SUBSTITUTE(実質収支比率等に係る経年分析!I$48,"▲","-")),2)</f>
        <v>7.9</v>
      </c>
      <c r="F19" s="174">
        <f>ROUND(VALUE(SUBSTITUTE(実質収支比率等に係る経年分析!J$48,"▲","-")),2)</f>
        <v>6.2</v>
      </c>
    </row>
    <row r="20" spans="1:11" x14ac:dyDescent="0.2">
      <c r="A20" s="174" t="s">
        <v>53</v>
      </c>
      <c r="B20" s="174">
        <f>ROUND(VALUE(SUBSTITUTE(実質収支比率等に係る経年分析!F$47,"▲","-")),2)</f>
        <v>12.49</v>
      </c>
      <c r="C20" s="174">
        <f>ROUND(VALUE(SUBSTITUTE(実質収支比率等に係る経年分析!G$47,"▲","-")),2)</f>
        <v>12.57</v>
      </c>
      <c r="D20" s="174">
        <f>ROUND(VALUE(SUBSTITUTE(実質収支比率等に係る経年分析!H$47,"▲","-")),2)</f>
        <v>14.33</v>
      </c>
      <c r="E20" s="174">
        <f>ROUND(VALUE(SUBSTITUTE(実質収支比率等に係る経年分析!I$47,"▲","-")),2)</f>
        <v>16.38</v>
      </c>
      <c r="F20" s="174">
        <f>ROUND(VALUE(SUBSTITUTE(実質収支比率等に係る経年分析!J$47,"▲","-")),2)</f>
        <v>14.32</v>
      </c>
    </row>
    <row r="21" spans="1:11" x14ac:dyDescent="0.2">
      <c r="A21" s="174" t="s">
        <v>54</v>
      </c>
      <c r="B21" s="174">
        <f>IF(ISNUMBER(VALUE(SUBSTITUTE(実質収支比率等に係る経年分析!F$49,"▲","-"))),ROUND(VALUE(SUBSTITUTE(実質収支比率等に係る経年分析!F$49,"▲","-")),2),NA())</f>
        <v>-0.21</v>
      </c>
      <c r="C21" s="174">
        <f>IF(ISNUMBER(VALUE(SUBSTITUTE(実質収支比率等に係る経年分析!G$49,"▲","-"))),ROUND(VALUE(SUBSTITUTE(実質収支比率等に係る経年分析!G$49,"▲","-")),2),NA())</f>
        <v>2.44</v>
      </c>
      <c r="D21" s="174">
        <f>IF(ISNUMBER(VALUE(SUBSTITUTE(実質収支比率等に係る経年分析!H$49,"▲","-"))),ROUND(VALUE(SUBSTITUTE(実質収支比率等に係る経年分析!H$49,"▲","-")),2),NA())</f>
        <v>3.96</v>
      </c>
      <c r="E21" s="174">
        <f>IF(ISNUMBER(VALUE(SUBSTITUTE(実質収支比率等に係る経年分析!I$49,"▲","-"))),ROUND(VALUE(SUBSTITUTE(実質収支比率等に係る経年分析!I$49,"▲","-")),2),NA())</f>
        <v>1.03</v>
      </c>
      <c r="F21" s="174">
        <f>IF(ISNUMBER(VALUE(SUBSTITUTE(実質収支比率等に係る経年分析!J$49,"▲","-"))),ROUND(VALUE(SUBSTITUTE(実質収支比率等に係る経年分析!J$49,"▲","-")),2),NA())</f>
        <v>-3.08</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f>IF(ROUND(VALUE(SUBSTITUTE(連結実質赤字比率に係る赤字・黒字の構成分析!F$42,"▲", "-")), 2) &lt; 0, ABS(ROUND(VALUE(SUBSTITUTE(連結実質赤字比率に係る赤字・黒字の構成分析!F$42,"▲", "-")), 2)), NA())</f>
        <v>0.08</v>
      </c>
      <c r="C28" s="175" t="e">
        <f>IF(ROUND(VALUE(SUBSTITUTE(連結実質赤字比率に係る赤字・黒字の構成分析!F$42,"▲", "-")), 2) &gt;= 0, ABS(ROUND(VALUE(SUBSTITUTE(連結実質赤字比率に係る赤字・黒字の構成分析!F$42,"▲", "-")), 2)), NA())</f>
        <v>#N/A</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2">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2">
      <c r="A31" s="175" t="str">
        <f>IF(連結実質赤字比率に係る赤字・黒字の構成分析!C$39="",NA(),連結実質赤字比率に係る赤字・黒字の構成分析!C$39)</f>
        <v>国民健康保険特別会計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0.03</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0.19</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0.22</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0.41</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0.19</v>
      </c>
    </row>
    <row r="32" spans="1:11" x14ac:dyDescent="0.2">
      <c r="A32" s="175" t="str">
        <f>IF(連結実質赤字比率に係る赤字・黒字の構成分析!C$38="",NA(),連結実質赤字比率に係る赤字・黒字の構成分析!C$38)</f>
        <v>介護保険特別会計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0.41</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0.26</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0.15</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1.08</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0.24</v>
      </c>
    </row>
    <row r="33" spans="1:16" x14ac:dyDescent="0.2">
      <c r="A33" s="175" t="str">
        <f>IF(連結実質赤字比率に係る赤字・黒字の構成分析!C$37="",NA(),連結実質赤字比率に係る赤字・黒字の構成分析!C$37)</f>
        <v>後期高齢者医療特別会計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0.22</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0.26</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0.28999999999999998</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0.32</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0.28000000000000003</v>
      </c>
    </row>
    <row r="34" spans="1:16" x14ac:dyDescent="0.2">
      <c r="A34" s="175" t="str">
        <f>IF(連結実質赤字比率に係る赤字・黒字の構成分析!C$36="",NA(),連結実質赤字比率に係る赤字・黒字の構成分析!C$36)</f>
        <v>公共下水道事業会計</v>
      </c>
      <c r="B34" s="175" t="e">
        <f>IF(ROUND(VALUE(SUBSTITUTE(連結実質赤字比率に係る赤字・黒字の構成分析!F$36,"▲", "-")), 2) &lt; 0, ABS(ROUND(VALUE(SUBSTITUTE(連結実質赤字比率に係る赤字・黒字の構成分析!F$36,"▲", "-")), 2)), NA())</f>
        <v>#VALUE!</v>
      </c>
      <c r="C34" s="175" t="e">
        <f>IF(ROUND(VALUE(SUBSTITUTE(連結実質赤字比率に係る赤字・黒字の構成分析!F$36,"▲", "-")), 2) &gt;= 0, ABS(ROUND(VALUE(SUBSTITUTE(連結実質赤字比率に係る赤字・黒字の構成分析!F$36,"▲", "-")), 2)), NA())</f>
        <v>#VALUE!</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1.1200000000000001</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1.85</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2.23</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2.68</v>
      </c>
    </row>
    <row r="35" spans="1:16" x14ac:dyDescent="0.2">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4.5999999999999996</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6.82</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8.42</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7.9</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6.19</v>
      </c>
    </row>
    <row r="36" spans="1:16" x14ac:dyDescent="0.2">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4.1399999999999997</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5.21</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5.27</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5.95</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6.66</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1158</v>
      </c>
      <c r="E42" s="176"/>
      <c r="F42" s="176"/>
      <c r="G42" s="176">
        <f>'実質公債費比率（分子）の構造'!L$52</f>
        <v>966</v>
      </c>
      <c r="H42" s="176"/>
      <c r="I42" s="176"/>
      <c r="J42" s="176">
        <f>'実質公債費比率（分子）の構造'!M$52</f>
        <v>905</v>
      </c>
      <c r="K42" s="176"/>
      <c r="L42" s="176"/>
      <c r="M42" s="176">
        <f>'実質公債費比率（分子）の構造'!N$52</f>
        <v>852</v>
      </c>
      <c r="N42" s="176"/>
      <c r="O42" s="176"/>
      <c r="P42" s="176">
        <f>'実質公債費比率（分子）の構造'!O$52</f>
        <v>824</v>
      </c>
    </row>
    <row r="43" spans="1:16" x14ac:dyDescent="0.2">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62</v>
      </c>
      <c r="B44" s="176">
        <f>'実質公債費比率（分子）の構造'!K$50</f>
        <v>4</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2">
      <c r="A45" s="176" t="s">
        <v>63</v>
      </c>
      <c r="B45" s="176" t="str">
        <f>'実質公債費比率（分子）の構造'!K$49</f>
        <v>-</v>
      </c>
      <c r="C45" s="176"/>
      <c r="D45" s="176"/>
      <c r="E45" s="176" t="str">
        <f>'実質公債費比率（分子）の構造'!L$49</f>
        <v>-</v>
      </c>
      <c r="F45" s="176"/>
      <c r="G45" s="176"/>
      <c r="H45" s="176" t="str">
        <f>'実質公債費比率（分子）の構造'!M$49</f>
        <v>-</v>
      </c>
      <c r="I45" s="176"/>
      <c r="J45" s="176"/>
      <c r="K45" s="176">
        <f>'実質公債費比率（分子）の構造'!N$49</f>
        <v>1</v>
      </c>
      <c r="L45" s="176"/>
      <c r="M45" s="176"/>
      <c r="N45" s="176">
        <f>'実質公債費比率（分子）の構造'!O$49</f>
        <v>2</v>
      </c>
      <c r="O45" s="176"/>
      <c r="P45" s="176"/>
    </row>
    <row r="46" spans="1:16" x14ac:dyDescent="0.2">
      <c r="A46" s="176" t="s">
        <v>64</v>
      </c>
      <c r="B46" s="176">
        <f>'実質公債費比率（分子）の構造'!K$48</f>
        <v>368</v>
      </c>
      <c r="C46" s="176"/>
      <c r="D46" s="176"/>
      <c r="E46" s="176">
        <f>'実質公債費比率（分子）の構造'!L$48</f>
        <v>224</v>
      </c>
      <c r="F46" s="176"/>
      <c r="G46" s="176"/>
      <c r="H46" s="176">
        <f>'実質公債費比率（分子）の構造'!M$48</f>
        <v>191</v>
      </c>
      <c r="I46" s="176"/>
      <c r="J46" s="176"/>
      <c r="K46" s="176">
        <f>'実質公債費比率（分子）の構造'!N$48</f>
        <v>169</v>
      </c>
      <c r="L46" s="176"/>
      <c r="M46" s="176"/>
      <c r="N46" s="176">
        <f>'実質公債費比率（分子）の構造'!O$48</f>
        <v>168</v>
      </c>
      <c r="O46" s="176"/>
      <c r="P46" s="176"/>
    </row>
    <row r="47" spans="1:16" x14ac:dyDescent="0.2">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66</v>
      </c>
      <c r="B49" s="176">
        <f>'実質公債費比率（分子）の構造'!K$45</f>
        <v>625</v>
      </c>
      <c r="C49" s="176"/>
      <c r="D49" s="176"/>
      <c r="E49" s="176">
        <f>'実質公債費比率（分子）の構造'!L$45</f>
        <v>682</v>
      </c>
      <c r="F49" s="176"/>
      <c r="G49" s="176"/>
      <c r="H49" s="176">
        <f>'実質公債費比率（分子）の構造'!M$45</f>
        <v>737</v>
      </c>
      <c r="I49" s="176"/>
      <c r="J49" s="176"/>
      <c r="K49" s="176">
        <f>'実質公債費比率（分子）の構造'!N$45</f>
        <v>755</v>
      </c>
      <c r="L49" s="176"/>
      <c r="M49" s="176"/>
      <c r="N49" s="176">
        <f>'実質公債費比率（分子）の構造'!O$45</f>
        <v>766</v>
      </c>
      <c r="O49" s="176"/>
      <c r="P49" s="176"/>
    </row>
    <row r="50" spans="1:16" x14ac:dyDescent="0.2">
      <c r="A50" s="176" t="s">
        <v>67</v>
      </c>
      <c r="B50" s="176" t="e">
        <f>NA()</f>
        <v>#N/A</v>
      </c>
      <c r="C50" s="176">
        <f>IF(ISNUMBER('実質公債費比率（分子）の構造'!K$53),'実質公債費比率（分子）の構造'!K$53,NA())</f>
        <v>-161</v>
      </c>
      <c r="D50" s="176" t="e">
        <f>NA()</f>
        <v>#N/A</v>
      </c>
      <c r="E50" s="176" t="e">
        <f>NA()</f>
        <v>#N/A</v>
      </c>
      <c r="F50" s="176">
        <f>IF(ISNUMBER('実質公債費比率（分子）の構造'!L$53),'実質公債費比率（分子）の構造'!L$53,NA())</f>
        <v>-60</v>
      </c>
      <c r="G50" s="176" t="e">
        <f>NA()</f>
        <v>#N/A</v>
      </c>
      <c r="H50" s="176" t="e">
        <f>NA()</f>
        <v>#N/A</v>
      </c>
      <c r="I50" s="176">
        <f>IF(ISNUMBER('実質公債費比率（分子）の構造'!M$53),'実質公債費比率（分子）の構造'!M$53,NA())</f>
        <v>23</v>
      </c>
      <c r="J50" s="176" t="e">
        <f>NA()</f>
        <v>#N/A</v>
      </c>
      <c r="K50" s="176" t="e">
        <f>NA()</f>
        <v>#N/A</v>
      </c>
      <c r="L50" s="176">
        <f>IF(ISNUMBER('実質公債費比率（分子）の構造'!N$53),'実質公債費比率（分子）の構造'!N$53,NA())</f>
        <v>73</v>
      </c>
      <c r="M50" s="176" t="e">
        <f>NA()</f>
        <v>#N/A</v>
      </c>
      <c r="N50" s="176" t="e">
        <f>NA()</f>
        <v>#N/A</v>
      </c>
      <c r="O50" s="176">
        <f>IF(ISNUMBER('実質公債費比率（分子）の構造'!O$53),'実質公債費比率（分子）の構造'!O$53,NA())</f>
        <v>112</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6972</v>
      </c>
      <c r="E56" s="175"/>
      <c r="F56" s="175"/>
      <c r="G56" s="175">
        <f>'将来負担比率（分子）の構造'!J$52</f>
        <v>6764</v>
      </c>
      <c r="H56" s="175"/>
      <c r="I56" s="175"/>
      <c r="J56" s="175">
        <f>'将来負担比率（分子）の構造'!K$52</f>
        <v>6521</v>
      </c>
      <c r="K56" s="175"/>
      <c r="L56" s="175"/>
      <c r="M56" s="175">
        <f>'将来負担比率（分子）の構造'!L$52</f>
        <v>6098</v>
      </c>
      <c r="N56" s="175"/>
      <c r="O56" s="175"/>
      <c r="P56" s="175">
        <f>'将来負担比率（分子）の構造'!M$52</f>
        <v>5763</v>
      </c>
    </row>
    <row r="57" spans="1:16" x14ac:dyDescent="0.2">
      <c r="A57" s="175" t="s">
        <v>42</v>
      </c>
      <c r="B57" s="175"/>
      <c r="C57" s="175"/>
      <c r="D57" s="175">
        <f>'将来負担比率（分子）の構造'!I$51</f>
        <v>4275</v>
      </c>
      <c r="E57" s="175"/>
      <c r="F57" s="175"/>
      <c r="G57" s="175">
        <f>'将来負担比率（分子）の構造'!J$51</f>
        <v>3582</v>
      </c>
      <c r="H57" s="175"/>
      <c r="I57" s="175"/>
      <c r="J57" s="175">
        <f>'将来負担比率（分子）の構造'!K$51</f>
        <v>2876</v>
      </c>
      <c r="K57" s="175"/>
      <c r="L57" s="175"/>
      <c r="M57" s="175">
        <f>'将来負担比率（分子）の構造'!L$51</f>
        <v>2092</v>
      </c>
      <c r="N57" s="175"/>
      <c r="O57" s="175"/>
      <c r="P57" s="175">
        <f>'将来負担比率（分子）の構造'!M$51</f>
        <v>1783</v>
      </c>
    </row>
    <row r="58" spans="1:16" x14ac:dyDescent="0.2">
      <c r="A58" s="175" t="s">
        <v>41</v>
      </c>
      <c r="B58" s="175"/>
      <c r="C58" s="175"/>
      <c r="D58" s="175">
        <f>'将来負担比率（分子）の構造'!I$50</f>
        <v>2314</v>
      </c>
      <c r="E58" s="175"/>
      <c r="F58" s="175"/>
      <c r="G58" s="175">
        <f>'将来負担比率（分子）の構造'!J$50</f>
        <v>2407</v>
      </c>
      <c r="H58" s="175"/>
      <c r="I58" s="175"/>
      <c r="J58" s="175">
        <f>'将来負担比率（分子）の構造'!K$50</f>
        <v>3109</v>
      </c>
      <c r="K58" s="175"/>
      <c r="L58" s="175"/>
      <c r="M58" s="175">
        <f>'将来負担比率（分子）の構造'!L$50</f>
        <v>3306</v>
      </c>
      <c r="N58" s="175"/>
      <c r="O58" s="175"/>
      <c r="P58" s="175">
        <f>'将来負担比率（分子）の構造'!M$50</f>
        <v>2976</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35</v>
      </c>
      <c r="B62" s="175">
        <f>'将来負担比率（分子）の構造'!I$45</f>
        <v>1400</v>
      </c>
      <c r="C62" s="175"/>
      <c r="D62" s="175"/>
      <c r="E62" s="175">
        <f>'将来負担比率（分子）の構造'!J$45</f>
        <v>1288</v>
      </c>
      <c r="F62" s="175"/>
      <c r="G62" s="175"/>
      <c r="H62" s="175">
        <f>'将来負担比率（分子）の構造'!K$45</f>
        <v>1317</v>
      </c>
      <c r="I62" s="175"/>
      <c r="J62" s="175"/>
      <c r="K62" s="175">
        <f>'将来負担比率（分子）の構造'!L$45</f>
        <v>1242</v>
      </c>
      <c r="L62" s="175"/>
      <c r="M62" s="175"/>
      <c r="N62" s="175">
        <f>'将来負担比率（分子）の構造'!M$45</f>
        <v>1215</v>
      </c>
      <c r="O62" s="175"/>
      <c r="P62" s="175"/>
    </row>
    <row r="63" spans="1:16" x14ac:dyDescent="0.2">
      <c r="A63" s="175" t="s">
        <v>34</v>
      </c>
      <c r="B63" s="175" t="str">
        <f>'将来負担比率（分子）の構造'!I$44</f>
        <v>-</v>
      </c>
      <c r="C63" s="175"/>
      <c r="D63" s="175"/>
      <c r="E63" s="175">
        <f>'将来負担比率（分子）の構造'!J$44</f>
        <v>123</v>
      </c>
      <c r="F63" s="175"/>
      <c r="G63" s="175"/>
      <c r="H63" s="175">
        <f>'将来負担比率（分子）の構造'!K$44</f>
        <v>145</v>
      </c>
      <c r="I63" s="175"/>
      <c r="J63" s="175"/>
      <c r="K63" s="175">
        <f>'将来負担比率（分子）の構造'!L$44</f>
        <v>333</v>
      </c>
      <c r="L63" s="175"/>
      <c r="M63" s="175"/>
      <c r="N63" s="175">
        <f>'将来負担比率（分子）の構造'!M$44</f>
        <v>818</v>
      </c>
      <c r="O63" s="175"/>
      <c r="P63" s="175"/>
    </row>
    <row r="64" spans="1:16" x14ac:dyDescent="0.2">
      <c r="A64" s="175" t="s">
        <v>33</v>
      </c>
      <c r="B64" s="175">
        <f>'将来負担比率（分子）の構造'!I$43</f>
        <v>4216</v>
      </c>
      <c r="C64" s="175"/>
      <c r="D64" s="175"/>
      <c r="E64" s="175">
        <f>'将来負担比率（分子）の構造'!J$43</f>
        <v>3497</v>
      </c>
      <c r="F64" s="175"/>
      <c r="G64" s="175"/>
      <c r="H64" s="175">
        <f>'将来負担比率（分子）の構造'!K$43</f>
        <v>2777</v>
      </c>
      <c r="I64" s="175"/>
      <c r="J64" s="175"/>
      <c r="K64" s="175">
        <f>'将来負担比率（分子）の構造'!L$43</f>
        <v>1982</v>
      </c>
      <c r="L64" s="175"/>
      <c r="M64" s="175"/>
      <c r="N64" s="175">
        <f>'将来負担比率（分子）の構造'!M$43</f>
        <v>1672</v>
      </c>
      <c r="O64" s="175"/>
      <c r="P64" s="175"/>
    </row>
    <row r="65" spans="1:16" x14ac:dyDescent="0.2">
      <c r="A65" s="175" t="s">
        <v>32</v>
      </c>
      <c r="B65" s="175">
        <f>'将来負担比率（分子）の構造'!I$42</f>
        <v>66</v>
      </c>
      <c r="C65" s="175"/>
      <c r="D65" s="175"/>
      <c r="E65" s="175">
        <f>'将来負担比率（分子）の構造'!J$42</f>
        <v>163</v>
      </c>
      <c r="F65" s="175"/>
      <c r="G65" s="175"/>
      <c r="H65" s="175">
        <f>'将来負担比率（分子）の構造'!K$42</f>
        <v>59</v>
      </c>
      <c r="I65" s="175"/>
      <c r="J65" s="175"/>
      <c r="K65" s="175">
        <f>'将来負担比率（分子）の構造'!L$42</f>
        <v>9</v>
      </c>
      <c r="L65" s="175"/>
      <c r="M65" s="175"/>
      <c r="N65" s="175">
        <f>'将来負担比率（分子）の構造'!M$42</f>
        <v>9</v>
      </c>
      <c r="O65" s="175"/>
      <c r="P65" s="175"/>
    </row>
    <row r="66" spans="1:16" x14ac:dyDescent="0.2">
      <c r="A66" s="175" t="s">
        <v>31</v>
      </c>
      <c r="B66" s="175">
        <f>'将来負担比率（分子）の構造'!I$41</f>
        <v>6591</v>
      </c>
      <c r="C66" s="175"/>
      <c r="D66" s="175"/>
      <c r="E66" s="175">
        <f>'将来負担比率（分子）の構造'!J$41</f>
        <v>6760</v>
      </c>
      <c r="F66" s="175"/>
      <c r="G66" s="175"/>
      <c r="H66" s="175">
        <f>'将来負担比率（分子）の構造'!K$41</f>
        <v>6689</v>
      </c>
      <c r="I66" s="175"/>
      <c r="J66" s="175"/>
      <c r="K66" s="175">
        <f>'将来負担比率（分子）の構造'!L$41</f>
        <v>6340</v>
      </c>
      <c r="L66" s="175"/>
      <c r="M66" s="175"/>
      <c r="N66" s="175">
        <f>'将来負担比率（分子）の構造'!M$41</f>
        <v>5991</v>
      </c>
      <c r="O66" s="175"/>
      <c r="P66" s="175"/>
    </row>
    <row r="67" spans="1:16" x14ac:dyDescent="0.2">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1281</v>
      </c>
      <c r="C72" s="179">
        <f>基金残高に係る経年分析!G55</f>
        <v>1433</v>
      </c>
      <c r="D72" s="179">
        <f>基金残高に係る経年分析!H55</f>
        <v>1290</v>
      </c>
    </row>
    <row r="73" spans="1:16" x14ac:dyDescent="0.2">
      <c r="A73" s="178" t="s">
        <v>74</v>
      </c>
      <c r="B73" s="179" t="str">
        <f>基金残高に係る経年分析!F56</f>
        <v>-</v>
      </c>
      <c r="C73" s="179" t="str">
        <f>基金残高に係る経年分析!G56</f>
        <v>-</v>
      </c>
      <c r="D73" s="179" t="str">
        <f>基金残高に係る経年分析!H56</f>
        <v>-</v>
      </c>
    </row>
    <row r="74" spans="1:16" x14ac:dyDescent="0.2">
      <c r="A74" s="178" t="s">
        <v>75</v>
      </c>
      <c r="B74" s="179">
        <f>基金残高に係る経年分析!F57</f>
        <v>1427</v>
      </c>
      <c r="C74" s="179">
        <f>基金残高に係る経年分析!G57</f>
        <v>1533</v>
      </c>
      <c r="D74" s="179">
        <f>基金残高に係る経年分析!H57</f>
        <v>1383</v>
      </c>
    </row>
  </sheetData>
  <sheetProtection algorithmName="SHA-512" hashValue="epITCQjxMjYPqvIx0q/3Yoz6vzNrTZHEUZ1+0xWgz+PieJutIPV3XzYnAbtQNQSmc+0wIo6ZwpZBmwQS/JWFLw==" saltValue="ZSmstQ7JsysGpEevRQ7ZV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新山</cp:lastModifiedBy>
  <cp:lastPrinted>2025-03-11T06:49:58Z</cp:lastPrinted>
  <dcterms:created xsi:type="dcterms:W3CDTF">2025-02-19T02:04:02Z</dcterms:created>
  <dcterms:modified xsi:type="dcterms:W3CDTF">2025-03-25T02:54:03Z</dcterms:modified>
  <cp:category/>
</cp:coreProperties>
</file>